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927"/>
  <workbookPr showInkAnnotation="0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Dorival\Desktop\Atualização de pauta\ele\"/>
    </mc:Choice>
  </mc:AlternateContent>
  <bookViews>
    <workbookView xWindow="0" yWindow="0" windowWidth="10296" windowHeight="7680" tabRatio="884"/>
  </bookViews>
  <sheets>
    <sheet name="Pauta1-1T" sheetId="1" r:id="rId1"/>
    <sheet name="Pauta2-1T " sheetId="16" state="hidden" r:id="rId2"/>
    <sheet name="Conteúdo-1T" sheetId="2" r:id="rId3"/>
    <sheet name="Pauta1-2T" sheetId="20" r:id="rId4"/>
    <sheet name="Pauta2-2T" sheetId="21" state="hidden" r:id="rId5"/>
    <sheet name="Conteúdo-2T" sheetId="22" r:id="rId6"/>
    <sheet name="Pauta2-3T" sheetId="25" state="hidden" r:id="rId7"/>
    <sheet name="Pauta1-3T" sheetId="24" r:id="rId8"/>
    <sheet name="Conteúdo-3T" sheetId="26" r:id="rId9"/>
    <sheet name="RESULTADO" sheetId="3" r:id="rId10"/>
  </sheets>
  <definedNames>
    <definedName name="_xlnm.Print_Area" localSheetId="2">'Conteúdo-1T'!$A$1:$K$67</definedName>
    <definedName name="_xlnm.Print_Area" localSheetId="5">'Conteúdo-2T'!$A$1:$K$70</definedName>
    <definedName name="_xlnm.Print_Area" localSheetId="8">'Conteúdo-3T'!$A$1:$K$71</definedName>
    <definedName name="_xlnm.Print_Area" localSheetId="0">'Pauta1-1T'!$A$1:$AY$56</definedName>
    <definedName name="_xlnm.Print_Area" localSheetId="3">'Pauta1-2T'!$A$1:$AY$56</definedName>
    <definedName name="_xlnm.Print_Area" localSheetId="7">'Pauta1-3T'!$A$1:$AZ$56</definedName>
    <definedName name="_xlnm.Print_Area" localSheetId="1">'Pauta2-1T '!$A$1:$AZ$56</definedName>
    <definedName name="_xlnm.Print_Area" localSheetId="4">'Pauta2-2T'!$A$1:$AZ$56</definedName>
    <definedName name="_xlnm.Print_Area" localSheetId="6">'Pauta2-3T'!$A$1:$AZ$56</definedName>
    <definedName name="_xlnm.Print_Area" localSheetId="9">RESULTADO!$A$1:$U$117</definedName>
    <definedName name="Z_C9E4F979_7D8A_47CA_9AC7_9ACB3647534C_.wvu.Cols" localSheetId="0" hidden="1">'Pauta1-1T'!$AZ:$AZ</definedName>
    <definedName name="Z_C9E4F979_7D8A_47CA_9AC7_9ACB3647534C_.wvu.Cols" localSheetId="3" hidden="1">'Pauta1-2T'!$AZ:$AZ</definedName>
    <definedName name="Z_C9E4F979_7D8A_47CA_9AC7_9ACB3647534C_.wvu.Cols" localSheetId="7" hidden="1">'Pauta1-3T'!$AZ:$AZ</definedName>
    <definedName name="Z_C9E4F979_7D8A_47CA_9AC7_9ACB3647534C_.wvu.Cols" localSheetId="1" hidden="1">'Pauta2-1T '!$AZ:$AZ</definedName>
    <definedName name="Z_C9E4F979_7D8A_47CA_9AC7_9ACB3647534C_.wvu.Cols" localSheetId="4" hidden="1">'Pauta2-2T'!$AZ:$AZ</definedName>
    <definedName name="Z_C9E4F979_7D8A_47CA_9AC7_9ACB3647534C_.wvu.Cols" localSheetId="6" hidden="1">'Pauta2-3T'!$AZ:$AZ</definedName>
    <definedName name="Z_C9E4F979_7D8A_47CA_9AC7_9ACB3647534C_.wvu.PrintArea" localSheetId="0" hidden="1">'Pauta1-1T'!$A$1:$AY$56</definedName>
    <definedName name="Z_C9E4F979_7D8A_47CA_9AC7_9ACB3647534C_.wvu.PrintArea" localSheetId="3" hidden="1">'Pauta1-2T'!$A$1:$AY$56</definedName>
    <definedName name="Z_C9E4F979_7D8A_47CA_9AC7_9ACB3647534C_.wvu.PrintArea" localSheetId="7" hidden="1">'Pauta1-3T'!$A$1:$AY$56</definedName>
    <definedName name="Z_C9E4F979_7D8A_47CA_9AC7_9ACB3647534C_.wvu.PrintArea" localSheetId="1" hidden="1">'Pauta2-1T '!$A$1:$AY$56</definedName>
    <definedName name="Z_C9E4F979_7D8A_47CA_9AC7_9ACB3647534C_.wvu.PrintArea" localSheetId="4" hidden="1">'Pauta2-2T'!$A$1:$AY$56</definedName>
    <definedName name="Z_C9E4F979_7D8A_47CA_9AC7_9ACB3647534C_.wvu.PrintArea" localSheetId="6" hidden="1">'Pauta2-3T'!$A$1:$AY$56</definedName>
  </definedNames>
  <calcPr calcId="171027"/>
  <customWorkbookViews>
    <customWorkbookView name="Dorival Brito - Modo de exibição pessoal" guid="{C9E4F979-7D8A-47CA-9AC7-9ACB3647534C}" mergeInterval="0" personalView="1" maximized="1" xWindow="-8" yWindow="-8" windowWidth="1936" windowHeight="1056" tabRatio="884" activeSheetId="1"/>
  </customWorkbookViews>
</workbook>
</file>

<file path=xl/calcChain.xml><?xml version="1.0" encoding="utf-8"?>
<calcChain xmlns="http://schemas.openxmlformats.org/spreadsheetml/2006/main">
  <c r="U1" i="3" l="1"/>
  <c r="L5" i="3"/>
  <c r="J5" i="3"/>
  <c r="I5" i="3"/>
  <c r="Q8" i="3"/>
  <c r="H5" i="3"/>
  <c r="J54" i="3"/>
  <c r="I53" i="3"/>
  <c r="I54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N51" i="3" s="1"/>
  <c r="P51" i="3" s="1"/>
  <c r="I52" i="3"/>
  <c r="N52" i="3" s="1"/>
  <c r="P52" i="3" s="1"/>
  <c r="H53" i="3"/>
  <c r="N53" i="3" s="1"/>
  <c r="P53" i="3" s="1"/>
  <c r="M5" i="3"/>
  <c r="S6" i="3"/>
  <c r="T6" i="3"/>
  <c r="S7" i="3"/>
  <c r="T7" i="3"/>
  <c r="S8" i="3"/>
  <c r="T8" i="3"/>
  <c r="S9" i="3"/>
  <c r="T9" i="3"/>
  <c r="S10" i="3"/>
  <c r="T10" i="3"/>
  <c r="S11" i="3"/>
  <c r="T11" i="3"/>
  <c r="S12" i="3"/>
  <c r="T12" i="3"/>
  <c r="S13" i="3"/>
  <c r="T13" i="3"/>
  <c r="S14" i="3"/>
  <c r="T14" i="3"/>
  <c r="S15" i="3"/>
  <c r="T15" i="3"/>
  <c r="S16" i="3"/>
  <c r="T16" i="3"/>
  <c r="S17" i="3"/>
  <c r="T17" i="3"/>
  <c r="S18" i="3"/>
  <c r="T18" i="3"/>
  <c r="S19" i="3"/>
  <c r="T19" i="3"/>
  <c r="S20" i="3"/>
  <c r="T20" i="3"/>
  <c r="S21" i="3"/>
  <c r="T21" i="3"/>
  <c r="S22" i="3"/>
  <c r="T22" i="3"/>
  <c r="S23" i="3"/>
  <c r="T23" i="3"/>
  <c r="S24" i="3"/>
  <c r="T24" i="3"/>
  <c r="S25" i="3"/>
  <c r="T25" i="3"/>
  <c r="S26" i="3"/>
  <c r="T26" i="3"/>
  <c r="S27" i="3"/>
  <c r="T27" i="3"/>
  <c r="S28" i="3"/>
  <c r="T28" i="3"/>
  <c r="S29" i="3"/>
  <c r="T29" i="3"/>
  <c r="S30" i="3"/>
  <c r="T30" i="3"/>
  <c r="S31" i="3"/>
  <c r="T31" i="3"/>
  <c r="S32" i="3"/>
  <c r="T32" i="3"/>
  <c r="S33" i="3"/>
  <c r="T33" i="3"/>
  <c r="S34" i="3"/>
  <c r="T34" i="3"/>
  <c r="S35" i="3"/>
  <c r="T35" i="3"/>
  <c r="S36" i="3"/>
  <c r="T36" i="3"/>
  <c r="S37" i="3"/>
  <c r="T37" i="3"/>
  <c r="S38" i="3"/>
  <c r="T38" i="3"/>
  <c r="S39" i="3"/>
  <c r="T39" i="3"/>
  <c r="S40" i="3"/>
  <c r="T40" i="3"/>
  <c r="S41" i="3"/>
  <c r="T41" i="3"/>
  <c r="S42" i="3"/>
  <c r="T42" i="3"/>
  <c r="S43" i="3"/>
  <c r="T43" i="3"/>
  <c r="S44" i="3"/>
  <c r="T44" i="3"/>
  <c r="S45" i="3"/>
  <c r="T45" i="3"/>
  <c r="S46" i="3"/>
  <c r="T46" i="3"/>
  <c r="S47" i="3"/>
  <c r="T47" i="3"/>
  <c r="S48" i="3"/>
  <c r="T48" i="3"/>
  <c r="S49" i="3"/>
  <c r="T49" i="3"/>
  <c r="R50" i="3"/>
  <c r="S50" i="3"/>
  <c r="T50" i="3"/>
  <c r="U50" i="3"/>
  <c r="R51" i="3"/>
  <c r="S51" i="3"/>
  <c r="T51" i="3"/>
  <c r="U51" i="3"/>
  <c r="R52" i="3"/>
  <c r="S52" i="3"/>
  <c r="T52" i="3"/>
  <c r="U52" i="3"/>
  <c r="R53" i="3"/>
  <c r="S53" i="3"/>
  <c r="T53" i="3"/>
  <c r="U53" i="3"/>
  <c r="R54" i="3"/>
  <c r="S54" i="3"/>
  <c r="T54" i="3"/>
  <c r="U54" i="3"/>
  <c r="Q6" i="3"/>
  <c r="Q7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N50" i="3"/>
  <c r="P50" i="3" s="1"/>
  <c r="N6" i="3"/>
  <c r="P6" i="3" s="1"/>
  <c r="N7" i="3"/>
  <c r="P7" i="3" s="1"/>
  <c r="N8" i="3"/>
  <c r="P8" i="3" s="1"/>
  <c r="N9" i="3"/>
  <c r="P9" i="3" s="1"/>
  <c r="N10" i="3"/>
  <c r="P10" i="3" s="1"/>
  <c r="N11" i="3"/>
  <c r="P11" i="3" s="1"/>
  <c r="N12" i="3"/>
  <c r="P12" i="3" s="1"/>
  <c r="N13" i="3"/>
  <c r="P13" i="3" s="1"/>
  <c r="N14" i="3"/>
  <c r="P14" i="3" s="1"/>
  <c r="N15" i="3"/>
  <c r="P15" i="3" s="1"/>
  <c r="N16" i="3"/>
  <c r="P16" i="3" s="1"/>
  <c r="N17" i="3"/>
  <c r="P17" i="3" s="1"/>
  <c r="N18" i="3"/>
  <c r="P18" i="3" s="1"/>
  <c r="N19" i="3"/>
  <c r="P19" i="3" s="1"/>
  <c r="N20" i="3"/>
  <c r="P20" i="3" s="1"/>
  <c r="N21" i="3"/>
  <c r="P21" i="3" s="1"/>
  <c r="N22" i="3"/>
  <c r="P22" i="3" s="1"/>
  <c r="N23" i="3"/>
  <c r="P23" i="3" s="1"/>
  <c r="N24" i="3"/>
  <c r="P24" i="3" s="1"/>
  <c r="N25" i="3"/>
  <c r="P25" i="3" s="1"/>
  <c r="N26" i="3"/>
  <c r="P26" i="3" s="1"/>
  <c r="N27" i="3"/>
  <c r="P27" i="3" s="1"/>
  <c r="N28" i="3"/>
  <c r="P28" i="3" s="1"/>
  <c r="N29" i="3"/>
  <c r="P29" i="3" s="1"/>
  <c r="N30" i="3"/>
  <c r="P30" i="3" s="1"/>
  <c r="N31" i="3"/>
  <c r="P31" i="3" s="1"/>
  <c r="N32" i="3"/>
  <c r="P32" i="3" s="1"/>
  <c r="N33" i="3"/>
  <c r="P33" i="3" s="1"/>
  <c r="N34" i="3"/>
  <c r="P34" i="3" s="1"/>
  <c r="N35" i="3"/>
  <c r="P35" i="3" s="1"/>
  <c r="N36" i="3"/>
  <c r="P36" i="3" s="1"/>
  <c r="N37" i="3"/>
  <c r="P37" i="3" s="1"/>
  <c r="N38" i="3"/>
  <c r="P38" i="3" s="1"/>
  <c r="N39" i="3"/>
  <c r="P39" i="3" s="1"/>
  <c r="N40" i="3"/>
  <c r="P40" i="3" s="1"/>
  <c r="N41" i="3"/>
  <c r="P41" i="3" s="1"/>
  <c r="N42" i="3"/>
  <c r="P42" i="3" s="1"/>
  <c r="N43" i="3"/>
  <c r="P43" i="3" s="1"/>
  <c r="N44" i="3"/>
  <c r="P44" i="3" s="1"/>
  <c r="N45" i="3"/>
  <c r="P45" i="3" s="1"/>
  <c r="N46" i="3"/>
  <c r="P46" i="3" s="1"/>
  <c r="N47" i="3"/>
  <c r="P47" i="3" s="1"/>
  <c r="N48" i="3"/>
  <c r="P48" i="3" s="1"/>
  <c r="N49" i="3"/>
  <c r="P49" i="3" s="1"/>
  <c r="L46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" i="3"/>
  <c r="AQ6" i="1" l="1"/>
  <c r="L6" i="3" l="1"/>
  <c r="M6" i="3"/>
  <c r="L7" i="3"/>
  <c r="M7" i="3"/>
  <c r="L8" i="3"/>
  <c r="M8" i="3"/>
  <c r="L9" i="3"/>
  <c r="M9" i="3"/>
  <c r="L10" i="3"/>
  <c r="M10" i="3"/>
  <c r="L11" i="3"/>
  <c r="M11" i="3"/>
  <c r="L12" i="3"/>
  <c r="M12" i="3"/>
  <c r="L13" i="3"/>
  <c r="M13" i="3"/>
  <c r="L14" i="3"/>
  <c r="M14" i="3"/>
  <c r="L15" i="3"/>
  <c r="M15" i="3"/>
  <c r="L16" i="3"/>
  <c r="M16" i="3"/>
  <c r="L17" i="3"/>
  <c r="M17" i="3"/>
  <c r="L18" i="3"/>
  <c r="M18" i="3"/>
  <c r="L19" i="3"/>
  <c r="M19" i="3"/>
  <c r="L20" i="3"/>
  <c r="M20" i="3"/>
  <c r="L21" i="3"/>
  <c r="M21" i="3"/>
  <c r="L22" i="3"/>
  <c r="M22" i="3"/>
  <c r="L23" i="3"/>
  <c r="M23" i="3"/>
  <c r="L24" i="3"/>
  <c r="M24" i="3"/>
  <c r="L25" i="3"/>
  <c r="M25" i="3"/>
  <c r="L26" i="3"/>
  <c r="M26" i="3"/>
  <c r="L27" i="3"/>
  <c r="M27" i="3"/>
  <c r="L28" i="3"/>
  <c r="M28" i="3"/>
  <c r="L29" i="3"/>
  <c r="M29" i="3"/>
  <c r="L30" i="3"/>
  <c r="M30" i="3"/>
  <c r="L31" i="3"/>
  <c r="M31" i="3"/>
  <c r="L32" i="3"/>
  <c r="M32" i="3"/>
  <c r="L33" i="3"/>
  <c r="M33" i="3"/>
  <c r="L34" i="3"/>
  <c r="M34" i="3"/>
  <c r="L35" i="3"/>
  <c r="M35" i="3"/>
  <c r="L36" i="3"/>
  <c r="M36" i="3"/>
  <c r="L37" i="3"/>
  <c r="M37" i="3"/>
  <c r="L38" i="3"/>
  <c r="M38" i="3"/>
  <c r="L39" i="3"/>
  <c r="M39" i="3"/>
  <c r="L40" i="3"/>
  <c r="M40" i="3"/>
  <c r="L41" i="3"/>
  <c r="M41" i="3"/>
  <c r="L42" i="3"/>
  <c r="M42" i="3"/>
  <c r="L43" i="3"/>
  <c r="M43" i="3"/>
  <c r="L44" i="3"/>
  <c r="M44" i="3"/>
  <c r="L45" i="3"/>
  <c r="M45" i="3"/>
  <c r="M46" i="3"/>
  <c r="L47" i="3"/>
  <c r="M47" i="3"/>
  <c r="L48" i="3"/>
  <c r="M48" i="3"/>
  <c r="L49" i="3"/>
  <c r="M49" i="3"/>
  <c r="L50" i="3"/>
  <c r="M50" i="3"/>
  <c r="L51" i="3"/>
  <c r="M51" i="3"/>
  <c r="L52" i="3"/>
  <c r="M52" i="3"/>
  <c r="L53" i="3"/>
  <c r="M53" i="3"/>
  <c r="AQ8" i="24"/>
  <c r="AQ9" i="24"/>
  <c r="AQ10" i="24"/>
  <c r="AQ11" i="24"/>
  <c r="AQ12" i="24"/>
  <c r="AQ13" i="24"/>
  <c r="AQ14" i="24"/>
  <c r="AQ15" i="24"/>
  <c r="AQ16" i="24"/>
  <c r="AQ17" i="24"/>
  <c r="AQ18" i="24"/>
  <c r="AQ19" i="24"/>
  <c r="AQ20" i="24"/>
  <c r="AQ21" i="24"/>
  <c r="AQ22" i="24"/>
  <c r="AQ23" i="24"/>
  <c r="AQ24" i="24"/>
  <c r="AQ25" i="24"/>
  <c r="AQ26" i="24"/>
  <c r="AQ27" i="24"/>
  <c r="AQ28" i="24"/>
  <c r="AQ29" i="24"/>
  <c r="AQ30" i="24"/>
  <c r="AQ31" i="24"/>
  <c r="AQ32" i="24"/>
  <c r="AQ33" i="24"/>
  <c r="AQ34" i="24"/>
  <c r="AQ35" i="24"/>
  <c r="AQ36" i="24"/>
  <c r="AQ37" i="24"/>
  <c r="AQ38" i="24"/>
  <c r="AQ39" i="24"/>
  <c r="AQ40" i="24"/>
  <c r="AQ41" i="24"/>
  <c r="AQ42" i="24"/>
  <c r="AQ43" i="24"/>
  <c r="AQ44" i="24"/>
  <c r="AQ45" i="24"/>
  <c r="AQ46" i="24"/>
  <c r="AQ47" i="24"/>
  <c r="AQ48" i="24"/>
  <c r="AQ49" i="24"/>
  <c r="AQ50" i="24"/>
  <c r="AQ51" i="24"/>
  <c r="AQ52" i="24"/>
  <c r="AQ53" i="24"/>
  <c r="AQ54" i="24"/>
  <c r="AQ55" i="24"/>
  <c r="AQ56" i="24"/>
  <c r="AW8" i="24"/>
  <c r="AW9" i="24"/>
  <c r="AW10" i="24"/>
  <c r="AW11" i="24"/>
  <c r="AW12" i="24"/>
  <c r="AW13" i="24"/>
  <c r="AW14" i="24"/>
  <c r="AW15" i="24"/>
  <c r="AW16" i="24"/>
  <c r="AW17" i="24"/>
  <c r="AW18" i="24"/>
  <c r="AW19" i="24"/>
  <c r="AW20" i="24"/>
  <c r="AW21" i="24"/>
  <c r="AW22" i="24"/>
  <c r="AW23" i="24"/>
  <c r="AW24" i="24"/>
  <c r="AW25" i="24"/>
  <c r="AW26" i="24"/>
  <c r="AW27" i="24"/>
  <c r="AW28" i="24"/>
  <c r="AW29" i="24"/>
  <c r="AW30" i="24"/>
  <c r="AW31" i="24"/>
  <c r="AW32" i="24"/>
  <c r="AW33" i="24"/>
  <c r="AW34" i="24"/>
  <c r="AW35" i="24"/>
  <c r="AW36" i="24"/>
  <c r="AW37" i="24"/>
  <c r="AW38" i="24"/>
  <c r="AW39" i="24"/>
  <c r="AW40" i="24"/>
  <c r="AW41" i="24"/>
  <c r="AW42" i="24"/>
  <c r="AW43" i="24"/>
  <c r="AW44" i="24"/>
  <c r="AW45" i="24"/>
  <c r="AW46" i="24"/>
  <c r="AW47" i="24"/>
  <c r="AW48" i="24"/>
  <c r="AW49" i="24"/>
  <c r="AW50" i="24"/>
  <c r="AW51" i="24"/>
  <c r="AW52" i="24"/>
  <c r="AW53" i="24"/>
  <c r="AW54" i="24"/>
  <c r="AW55" i="24"/>
  <c r="AW56" i="24"/>
  <c r="AW7" i="24"/>
  <c r="B47" i="24"/>
  <c r="B48" i="24"/>
  <c r="B49" i="24"/>
  <c r="B50" i="24"/>
  <c r="B51" i="24"/>
  <c r="B52" i="24"/>
  <c r="B53" i="24"/>
  <c r="B54" i="24"/>
  <c r="B55" i="24"/>
  <c r="B56" i="24"/>
  <c r="H6" i="3"/>
  <c r="J6" i="3"/>
  <c r="H7" i="3"/>
  <c r="J7" i="3"/>
  <c r="H8" i="3"/>
  <c r="J8" i="3"/>
  <c r="H9" i="3"/>
  <c r="J9" i="3"/>
  <c r="H10" i="3"/>
  <c r="J10" i="3"/>
  <c r="H11" i="3"/>
  <c r="J11" i="3"/>
  <c r="H12" i="3"/>
  <c r="J12" i="3"/>
  <c r="H13" i="3"/>
  <c r="J13" i="3"/>
  <c r="H14" i="3"/>
  <c r="J14" i="3"/>
  <c r="H15" i="3"/>
  <c r="J15" i="3"/>
  <c r="H16" i="3"/>
  <c r="J16" i="3"/>
  <c r="H17" i="3"/>
  <c r="J17" i="3"/>
  <c r="H18" i="3"/>
  <c r="J18" i="3"/>
  <c r="H19" i="3"/>
  <c r="J19" i="3"/>
  <c r="H20" i="3"/>
  <c r="J20" i="3"/>
  <c r="H21" i="3"/>
  <c r="J21" i="3"/>
  <c r="H22" i="3"/>
  <c r="J22" i="3"/>
  <c r="H23" i="3"/>
  <c r="J23" i="3"/>
  <c r="H24" i="3"/>
  <c r="J24" i="3"/>
  <c r="H25" i="3"/>
  <c r="J25" i="3"/>
  <c r="H26" i="3"/>
  <c r="J26" i="3"/>
  <c r="H27" i="3"/>
  <c r="J27" i="3"/>
  <c r="H28" i="3"/>
  <c r="J28" i="3"/>
  <c r="H29" i="3"/>
  <c r="J29" i="3"/>
  <c r="H30" i="3"/>
  <c r="J30" i="3"/>
  <c r="H31" i="3"/>
  <c r="J31" i="3"/>
  <c r="H32" i="3"/>
  <c r="J32" i="3"/>
  <c r="H33" i="3"/>
  <c r="J33" i="3"/>
  <c r="H34" i="3"/>
  <c r="J34" i="3"/>
  <c r="H35" i="3"/>
  <c r="J35" i="3"/>
  <c r="H36" i="3"/>
  <c r="J36" i="3"/>
  <c r="H37" i="3"/>
  <c r="J37" i="3"/>
  <c r="H38" i="3"/>
  <c r="J38" i="3"/>
  <c r="H39" i="3"/>
  <c r="J39" i="3"/>
  <c r="H40" i="3"/>
  <c r="J40" i="3"/>
  <c r="H41" i="3"/>
  <c r="J41" i="3"/>
  <c r="H42" i="3"/>
  <c r="J42" i="3"/>
  <c r="H43" i="3"/>
  <c r="J43" i="3"/>
  <c r="H44" i="3"/>
  <c r="J44" i="3"/>
  <c r="H45" i="3"/>
  <c r="J45" i="3"/>
  <c r="H46" i="3"/>
  <c r="J46" i="3"/>
  <c r="H47" i="3"/>
  <c r="J47" i="3"/>
  <c r="H48" i="3"/>
  <c r="J48" i="3"/>
  <c r="H49" i="3"/>
  <c r="J49" i="3"/>
  <c r="H50" i="3"/>
  <c r="J50" i="3"/>
  <c r="H51" i="3"/>
  <c r="J51" i="3"/>
  <c r="H52" i="3"/>
  <c r="J52" i="3"/>
  <c r="J53" i="3"/>
  <c r="K54" i="3"/>
  <c r="AQ44" i="20"/>
  <c r="AQ45" i="20"/>
  <c r="AQ46" i="20"/>
  <c r="AQ47" i="20"/>
  <c r="AQ48" i="20"/>
  <c r="AQ49" i="20"/>
  <c r="AQ50" i="20"/>
  <c r="AQ51" i="20"/>
  <c r="AQ52" i="20"/>
  <c r="AQ53" i="20"/>
  <c r="AQ54" i="20"/>
  <c r="AQ55" i="20"/>
  <c r="AQ56" i="20"/>
  <c r="AY8" i="20"/>
  <c r="AY9" i="20"/>
  <c r="AY10" i="20"/>
  <c r="AY11" i="20"/>
  <c r="AY12" i="20"/>
  <c r="AY13" i="20"/>
  <c r="AY14" i="20"/>
  <c r="AY15" i="20"/>
  <c r="AY16" i="20"/>
  <c r="AY17" i="20"/>
  <c r="AY18" i="20"/>
  <c r="AY19" i="20"/>
  <c r="AY20" i="20"/>
  <c r="AY21" i="20"/>
  <c r="AY22" i="20"/>
  <c r="AY23" i="20"/>
  <c r="AY24" i="20"/>
  <c r="AY25" i="20"/>
  <c r="AY26" i="20"/>
  <c r="AY27" i="20"/>
  <c r="AY28" i="20"/>
  <c r="AY29" i="20"/>
  <c r="AY30" i="20"/>
  <c r="AY31" i="20"/>
  <c r="AY32" i="20"/>
  <c r="AY33" i="20"/>
  <c r="AY34" i="20"/>
  <c r="AY35" i="20"/>
  <c r="AY36" i="20"/>
  <c r="AY37" i="20"/>
  <c r="AY38" i="20"/>
  <c r="AY39" i="20"/>
  <c r="AY40" i="20"/>
  <c r="AY41" i="20"/>
  <c r="AY42" i="20"/>
  <c r="AY43" i="20"/>
  <c r="AY44" i="20"/>
  <c r="AY45" i="20"/>
  <c r="AY46" i="20"/>
  <c r="AY47" i="20"/>
  <c r="AY48" i="20"/>
  <c r="AY49" i="20"/>
  <c r="AY50" i="20"/>
  <c r="AY51" i="20"/>
  <c r="AY52" i="20"/>
  <c r="AY53" i="20"/>
  <c r="AY54" i="20"/>
  <c r="AY55" i="20"/>
  <c r="AY56" i="20"/>
  <c r="AW8" i="20"/>
  <c r="AW9" i="20"/>
  <c r="AW10" i="20"/>
  <c r="AW11" i="20"/>
  <c r="AW12" i="20"/>
  <c r="AW13" i="20"/>
  <c r="AW14" i="20"/>
  <c r="AW15" i="20"/>
  <c r="AW16" i="20"/>
  <c r="AW17" i="20"/>
  <c r="AW18" i="20"/>
  <c r="AW19" i="20"/>
  <c r="AW20" i="20"/>
  <c r="AW21" i="20"/>
  <c r="AW22" i="20"/>
  <c r="AW23" i="20"/>
  <c r="AW24" i="20"/>
  <c r="AW25" i="20"/>
  <c r="AW26" i="20"/>
  <c r="AW27" i="20"/>
  <c r="AW28" i="20"/>
  <c r="AW29" i="20"/>
  <c r="AW30" i="20"/>
  <c r="AW31" i="20"/>
  <c r="AW32" i="20"/>
  <c r="AW33" i="20"/>
  <c r="AW34" i="20"/>
  <c r="AW35" i="20"/>
  <c r="AW36" i="20"/>
  <c r="AW37" i="20"/>
  <c r="AW38" i="20"/>
  <c r="AW39" i="20"/>
  <c r="AW40" i="20"/>
  <c r="AW41" i="20"/>
  <c r="AW42" i="20"/>
  <c r="AW43" i="20"/>
  <c r="AW44" i="20"/>
  <c r="AW45" i="20"/>
  <c r="AW46" i="20"/>
  <c r="AW47" i="20"/>
  <c r="AW48" i="20"/>
  <c r="AW49" i="20"/>
  <c r="AW50" i="20"/>
  <c r="AW51" i="20"/>
  <c r="AW52" i="20"/>
  <c r="AW53" i="20"/>
  <c r="AW54" i="20"/>
  <c r="AW55" i="20"/>
  <c r="AW56" i="20"/>
  <c r="B39" i="20"/>
  <c r="B40" i="20"/>
  <c r="B41" i="20"/>
  <c r="B42" i="20"/>
  <c r="B43" i="20"/>
  <c r="B44" i="20"/>
  <c r="B45" i="20"/>
  <c r="B46" i="20"/>
  <c r="B47" i="20"/>
  <c r="B48" i="20"/>
  <c r="B49" i="20"/>
  <c r="B50" i="20"/>
  <c r="B51" i="20"/>
  <c r="B52" i="20"/>
  <c r="B53" i="20"/>
  <c r="B54" i="20"/>
  <c r="B55" i="20"/>
  <c r="B56" i="20"/>
  <c r="AW8" i="1"/>
  <c r="AW9" i="1"/>
  <c r="AW10" i="1"/>
  <c r="AW11" i="1"/>
  <c r="AW12" i="1"/>
  <c r="AW13" i="1"/>
  <c r="AW14" i="1"/>
  <c r="AW15" i="1"/>
  <c r="AW16" i="1"/>
  <c r="AW17" i="1"/>
  <c r="AW18" i="1"/>
  <c r="AW19" i="1"/>
  <c r="AW20" i="1"/>
  <c r="AW21" i="1"/>
  <c r="AW22" i="1"/>
  <c r="AW23" i="1"/>
  <c r="AW24" i="1"/>
  <c r="AW25" i="1"/>
  <c r="AW26" i="1"/>
  <c r="AW27" i="1"/>
  <c r="AW28" i="1"/>
  <c r="AW29" i="1"/>
  <c r="AW30" i="1"/>
  <c r="AW31" i="1"/>
  <c r="AW32" i="1"/>
  <c r="AW33" i="1"/>
  <c r="AW34" i="1"/>
  <c r="AW35" i="1"/>
  <c r="AW36" i="1"/>
  <c r="AW37" i="1"/>
  <c r="AW38" i="1"/>
  <c r="AW39" i="1"/>
  <c r="AW40" i="1"/>
  <c r="AW41" i="1"/>
  <c r="AW42" i="1"/>
  <c r="AW43" i="1"/>
  <c r="AW44" i="1"/>
  <c r="AW45" i="1"/>
  <c r="AW46" i="1"/>
  <c r="AW47" i="1"/>
  <c r="AW48" i="1"/>
  <c r="AW49" i="1"/>
  <c r="AW50" i="1"/>
  <c r="AW51" i="1"/>
  <c r="AW52" i="1"/>
  <c r="AW53" i="1"/>
  <c r="AW54" i="1"/>
  <c r="AW55" i="1"/>
  <c r="AW56" i="1"/>
  <c r="AQ30" i="1"/>
  <c r="R28" i="3" s="1"/>
  <c r="U28" i="3" s="1"/>
  <c r="AQ31" i="1"/>
  <c r="R29" i="3" s="1"/>
  <c r="U29" i="3" s="1"/>
  <c r="AQ32" i="1"/>
  <c r="R30" i="3" s="1"/>
  <c r="U30" i="3" s="1"/>
  <c r="AQ33" i="1"/>
  <c r="R31" i="3" s="1"/>
  <c r="U31" i="3" s="1"/>
  <c r="AQ34" i="1"/>
  <c r="R32" i="3" s="1"/>
  <c r="U32" i="3" s="1"/>
  <c r="AQ35" i="1"/>
  <c r="R33" i="3" s="1"/>
  <c r="U33" i="3" s="1"/>
  <c r="AQ36" i="1"/>
  <c r="R34" i="3" s="1"/>
  <c r="U34" i="3" s="1"/>
  <c r="AQ37" i="1"/>
  <c r="R35" i="3" s="1"/>
  <c r="U35" i="3" s="1"/>
  <c r="AQ38" i="1"/>
  <c r="R36" i="3" s="1"/>
  <c r="U36" i="3" s="1"/>
  <c r="AQ39" i="1"/>
  <c r="R37" i="3" s="1"/>
  <c r="U37" i="3" s="1"/>
  <c r="AQ40" i="1"/>
  <c r="R38" i="3" s="1"/>
  <c r="U38" i="3" s="1"/>
  <c r="AQ41" i="1"/>
  <c r="R39" i="3" s="1"/>
  <c r="U39" i="3" s="1"/>
  <c r="AQ42" i="1"/>
  <c r="R40" i="3" s="1"/>
  <c r="U40" i="3" s="1"/>
  <c r="AQ43" i="1"/>
  <c r="R41" i="3" s="1"/>
  <c r="U41" i="3" s="1"/>
  <c r="AQ44" i="1"/>
  <c r="R42" i="3" s="1"/>
  <c r="U42" i="3" s="1"/>
  <c r="AQ45" i="1"/>
  <c r="R43" i="3" s="1"/>
  <c r="U43" i="3" s="1"/>
  <c r="AQ46" i="1"/>
  <c r="R44" i="3" s="1"/>
  <c r="U44" i="3" s="1"/>
  <c r="AQ47" i="1"/>
  <c r="R45" i="3" s="1"/>
  <c r="U45" i="3" s="1"/>
  <c r="AQ48" i="1"/>
  <c r="R46" i="3" s="1"/>
  <c r="U46" i="3" s="1"/>
  <c r="AQ49" i="1"/>
  <c r="R47" i="3" s="1"/>
  <c r="U47" i="3" s="1"/>
  <c r="AQ50" i="1"/>
  <c r="R48" i="3" s="1"/>
  <c r="U48" i="3" s="1"/>
  <c r="AQ51" i="1"/>
  <c r="R49" i="3" s="1"/>
  <c r="U49" i="3" s="1"/>
  <c r="B46" i="3" l="1"/>
  <c r="B47" i="3"/>
  <c r="B48" i="3"/>
  <c r="B49" i="3"/>
  <c r="B50" i="3"/>
  <c r="B51" i="3"/>
  <c r="B52" i="3"/>
  <c r="B53" i="3"/>
  <c r="B54" i="3"/>
  <c r="M54" i="3"/>
  <c r="D66" i="3" l="1"/>
  <c r="B10" i="3" l="1"/>
  <c r="U1" i="24" l="1"/>
  <c r="AQ6" i="24"/>
  <c r="A43" i="26" l="1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B19" i="24" l="1"/>
  <c r="AQ8" i="20" l="1"/>
  <c r="AQ12" i="20"/>
  <c r="AQ13" i="20"/>
  <c r="AQ14" i="20"/>
  <c r="AQ15" i="20"/>
  <c r="AQ16" i="20"/>
  <c r="AQ17" i="20"/>
  <c r="AQ18" i="20"/>
  <c r="AQ19" i="20"/>
  <c r="AQ20" i="20"/>
  <c r="AQ21" i="20"/>
  <c r="AQ22" i="20"/>
  <c r="AQ23" i="20"/>
  <c r="AQ24" i="20"/>
  <c r="AQ25" i="20"/>
  <c r="AQ26" i="20"/>
  <c r="AQ27" i="20"/>
  <c r="AQ28" i="20"/>
  <c r="AQ29" i="20"/>
  <c r="AQ30" i="20"/>
  <c r="AQ31" i="20"/>
  <c r="AQ32" i="20"/>
  <c r="AQ33" i="20"/>
  <c r="AQ34" i="20"/>
  <c r="AQ35" i="20"/>
  <c r="AQ36" i="20"/>
  <c r="AQ37" i="20"/>
  <c r="AQ38" i="20"/>
  <c r="AQ39" i="20"/>
  <c r="AQ40" i="20"/>
  <c r="AQ41" i="20"/>
  <c r="AQ42" i="20"/>
  <c r="AQ43" i="20"/>
  <c r="AQ9" i="20"/>
  <c r="AQ10" i="20"/>
  <c r="AQ11" i="20"/>
  <c r="AZ46" i="20" l="1"/>
  <c r="B21" i="20" l="1"/>
  <c r="AQ6" i="20" l="1"/>
  <c r="B8" i="24" l="1"/>
  <c r="B9" i="24"/>
  <c r="B10" i="24"/>
  <c r="B11" i="24"/>
  <c r="B12" i="24"/>
  <c r="B13" i="24"/>
  <c r="B14" i="24"/>
  <c r="B15" i="24"/>
  <c r="B16" i="24"/>
  <c r="B17" i="24"/>
  <c r="B18" i="24"/>
  <c r="B20" i="24"/>
  <c r="B21" i="24"/>
  <c r="B22" i="24"/>
  <c r="B23" i="24"/>
  <c r="B24" i="24"/>
  <c r="B25" i="24"/>
  <c r="B26" i="24"/>
  <c r="B27" i="24"/>
  <c r="B28" i="24"/>
  <c r="B29" i="24"/>
  <c r="B30" i="24"/>
  <c r="B31" i="24"/>
  <c r="B32" i="24"/>
  <c r="B33" i="24"/>
  <c r="B34" i="24"/>
  <c r="B35" i="24"/>
  <c r="B36" i="24"/>
  <c r="B37" i="24"/>
  <c r="B38" i="24"/>
  <c r="B39" i="24"/>
  <c r="B40" i="24"/>
  <c r="B41" i="24"/>
  <c r="B42" i="24"/>
  <c r="B43" i="24"/>
  <c r="B44" i="24"/>
  <c r="B45" i="24"/>
  <c r="B46" i="24"/>
  <c r="B7" i="24"/>
  <c r="B8" i="20"/>
  <c r="B8" i="21" s="1"/>
  <c r="B9" i="20"/>
  <c r="B9" i="21" s="1"/>
  <c r="B10" i="20"/>
  <c r="B10" i="21" s="1"/>
  <c r="B11" i="20"/>
  <c r="B11" i="21" s="1"/>
  <c r="B12" i="20"/>
  <c r="B12" i="21" s="1"/>
  <c r="B13" i="20"/>
  <c r="B13" i="21" s="1"/>
  <c r="B14" i="20"/>
  <c r="B14" i="21" s="1"/>
  <c r="B15" i="20"/>
  <c r="B15" i="21" s="1"/>
  <c r="B16" i="20"/>
  <c r="B16" i="21" s="1"/>
  <c r="B17" i="20"/>
  <c r="B17" i="21" s="1"/>
  <c r="B18" i="20"/>
  <c r="B18" i="21" s="1"/>
  <c r="B19" i="20"/>
  <c r="B19" i="21" s="1"/>
  <c r="B20" i="20"/>
  <c r="B20" i="21" s="1"/>
  <c r="B21" i="21"/>
  <c r="B22" i="20"/>
  <c r="B22" i="21" s="1"/>
  <c r="B23" i="20"/>
  <c r="B23" i="21" s="1"/>
  <c r="B24" i="20"/>
  <c r="B24" i="21" s="1"/>
  <c r="B25" i="20"/>
  <c r="B25" i="21" s="1"/>
  <c r="B26" i="20"/>
  <c r="B26" i="21" s="1"/>
  <c r="B27" i="20"/>
  <c r="B27" i="21" s="1"/>
  <c r="B28" i="20"/>
  <c r="B28" i="21" s="1"/>
  <c r="B29" i="20"/>
  <c r="B29" i="21" s="1"/>
  <c r="B30" i="20"/>
  <c r="B30" i="21" s="1"/>
  <c r="B31" i="20"/>
  <c r="B31" i="21" s="1"/>
  <c r="B32" i="20"/>
  <c r="B32" i="21" s="1"/>
  <c r="B33" i="20"/>
  <c r="B33" i="21" s="1"/>
  <c r="B34" i="20"/>
  <c r="B34" i="21" s="1"/>
  <c r="B35" i="20"/>
  <c r="B35" i="21" s="1"/>
  <c r="B36" i="20"/>
  <c r="B36" i="21" s="1"/>
  <c r="B37" i="20"/>
  <c r="B37" i="21" s="1"/>
  <c r="B38" i="20"/>
  <c r="B38" i="21" s="1"/>
  <c r="B39" i="21"/>
  <c r="B40" i="21"/>
  <c r="B41" i="21"/>
  <c r="B42" i="21"/>
  <c r="B43" i="21"/>
  <c r="B44" i="21"/>
  <c r="B45" i="21"/>
  <c r="B46" i="21"/>
  <c r="B7" i="20"/>
  <c r="B7" i="21" s="1"/>
  <c r="B8" i="16"/>
  <c r="B8" i="25" s="1"/>
  <c r="B9" i="16"/>
  <c r="B9" i="25" s="1"/>
  <c r="B10" i="16"/>
  <c r="B10" i="25" s="1"/>
  <c r="B11" i="16"/>
  <c r="B11" i="25" s="1"/>
  <c r="B12" i="16"/>
  <c r="B12" i="25" s="1"/>
  <c r="B13" i="16"/>
  <c r="B13" i="25" s="1"/>
  <c r="B14" i="16"/>
  <c r="B14" i="25" s="1"/>
  <c r="B15" i="16"/>
  <c r="B15" i="25" s="1"/>
  <c r="B16" i="16"/>
  <c r="B16" i="25" s="1"/>
  <c r="B17" i="16"/>
  <c r="B17" i="25" s="1"/>
  <c r="B18" i="16"/>
  <c r="B18" i="25" s="1"/>
  <c r="B19" i="16"/>
  <c r="B19" i="25" s="1"/>
  <c r="B20" i="16"/>
  <c r="B20" i="25" s="1"/>
  <c r="B21" i="16"/>
  <c r="B21" i="25" s="1"/>
  <c r="B22" i="16"/>
  <c r="B22" i="25" s="1"/>
  <c r="B23" i="16"/>
  <c r="B23" i="25" s="1"/>
  <c r="B24" i="16"/>
  <c r="B24" i="25" s="1"/>
  <c r="B25" i="16"/>
  <c r="B25" i="25" s="1"/>
  <c r="B26" i="16"/>
  <c r="B26" i="25" s="1"/>
  <c r="B27" i="16"/>
  <c r="B27" i="25" s="1"/>
  <c r="B28" i="16"/>
  <c r="B28" i="25" s="1"/>
  <c r="B29" i="16"/>
  <c r="B29" i="25" s="1"/>
  <c r="B30" i="16"/>
  <c r="B30" i="25" s="1"/>
  <c r="B31" i="16"/>
  <c r="B31" i="25" s="1"/>
  <c r="B32" i="16"/>
  <c r="B32" i="25" s="1"/>
  <c r="B33" i="16"/>
  <c r="B33" i="25" s="1"/>
  <c r="B34" i="16"/>
  <c r="B34" i="25" s="1"/>
  <c r="B35" i="16"/>
  <c r="B35" i="25" s="1"/>
  <c r="B36" i="16"/>
  <c r="B36" i="25" s="1"/>
  <c r="B37" i="16"/>
  <c r="B37" i="25" s="1"/>
  <c r="B38" i="16"/>
  <c r="B38" i="25" s="1"/>
  <c r="B39" i="16"/>
  <c r="B39" i="25" s="1"/>
  <c r="B40" i="16"/>
  <c r="B40" i="25" s="1"/>
  <c r="B41" i="16"/>
  <c r="B41" i="25" s="1"/>
  <c r="B42" i="16"/>
  <c r="B42" i="25" s="1"/>
  <c r="B43" i="16"/>
  <c r="B43" i="25" s="1"/>
  <c r="B44" i="16"/>
  <c r="B44" i="25" s="1"/>
  <c r="B45" i="16"/>
  <c r="B45" i="25" s="1"/>
  <c r="B46" i="16"/>
  <c r="B46" i="25" s="1"/>
  <c r="B7" i="16"/>
  <c r="B7" i="25" s="1"/>
  <c r="AQ8" i="16" l="1"/>
  <c r="AQ9" i="16"/>
  <c r="AQ10" i="16"/>
  <c r="AQ11" i="16"/>
  <c r="AQ12" i="16"/>
  <c r="AQ13" i="16"/>
  <c r="AQ14" i="16"/>
  <c r="AQ15" i="16"/>
  <c r="AQ16" i="16"/>
  <c r="AQ17" i="16"/>
  <c r="AQ18" i="16"/>
  <c r="AQ19" i="16"/>
  <c r="AQ20" i="16"/>
  <c r="AQ21" i="16"/>
  <c r="AQ22" i="16"/>
  <c r="AQ23" i="16"/>
  <c r="AQ24" i="16"/>
  <c r="AQ25" i="16"/>
  <c r="AQ26" i="16"/>
  <c r="AQ27" i="16"/>
  <c r="AQ28" i="16"/>
  <c r="AQ29" i="16"/>
  <c r="AQ30" i="16"/>
  <c r="AQ31" i="16"/>
  <c r="AQ32" i="16"/>
  <c r="AQ33" i="16"/>
  <c r="AQ34" i="16"/>
  <c r="AQ35" i="16"/>
  <c r="AQ36" i="16"/>
  <c r="AQ37" i="16"/>
  <c r="AQ38" i="16"/>
  <c r="AQ39" i="16"/>
  <c r="AQ40" i="16"/>
  <c r="AQ41" i="16"/>
  <c r="AQ42" i="16"/>
  <c r="AQ43" i="16"/>
  <c r="AQ44" i="16"/>
  <c r="AQ45" i="16"/>
  <c r="AQ46" i="16"/>
  <c r="AQ47" i="16"/>
  <c r="AQ48" i="16"/>
  <c r="AQ49" i="16"/>
  <c r="AQ50" i="16"/>
  <c r="AQ51" i="16"/>
  <c r="AQ52" i="16"/>
  <c r="AQ53" i="16"/>
  <c r="AQ54" i="16"/>
  <c r="AQ55" i="16"/>
  <c r="AQ56" i="16"/>
  <c r="AQ8" i="1"/>
  <c r="R6" i="3" s="1"/>
  <c r="U6" i="3" s="1"/>
  <c r="AQ9" i="1"/>
  <c r="R7" i="3" s="1"/>
  <c r="U7" i="3" s="1"/>
  <c r="AQ10" i="1"/>
  <c r="R8" i="3" s="1"/>
  <c r="U8" i="3" s="1"/>
  <c r="AQ11" i="1"/>
  <c r="R9" i="3" s="1"/>
  <c r="U9" i="3" s="1"/>
  <c r="AQ12" i="1"/>
  <c r="R10" i="3" s="1"/>
  <c r="U10" i="3" s="1"/>
  <c r="AQ13" i="1"/>
  <c r="R11" i="3" s="1"/>
  <c r="U11" i="3" s="1"/>
  <c r="AQ14" i="1"/>
  <c r="R12" i="3" s="1"/>
  <c r="U12" i="3" s="1"/>
  <c r="AQ15" i="1"/>
  <c r="R13" i="3" s="1"/>
  <c r="U13" i="3" s="1"/>
  <c r="AQ16" i="1"/>
  <c r="R14" i="3" s="1"/>
  <c r="U14" i="3" s="1"/>
  <c r="AQ17" i="1"/>
  <c r="R15" i="3" s="1"/>
  <c r="U15" i="3" s="1"/>
  <c r="AQ18" i="1"/>
  <c r="R16" i="3" s="1"/>
  <c r="U16" i="3" s="1"/>
  <c r="AQ19" i="1"/>
  <c r="R17" i="3" s="1"/>
  <c r="U17" i="3" s="1"/>
  <c r="AQ20" i="1"/>
  <c r="R18" i="3" s="1"/>
  <c r="U18" i="3" s="1"/>
  <c r="AQ21" i="1"/>
  <c r="R19" i="3" s="1"/>
  <c r="U19" i="3" s="1"/>
  <c r="AQ22" i="1"/>
  <c r="R20" i="3" s="1"/>
  <c r="U20" i="3" s="1"/>
  <c r="AQ23" i="1"/>
  <c r="R21" i="3" s="1"/>
  <c r="U21" i="3" s="1"/>
  <c r="AQ24" i="1"/>
  <c r="R22" i="3" s="1"/>
  <c r="U22" i="3" s="1"/>
  <c r="AQ25" i="1"/>
  <c r="R23" i="3" s="1"/>
  <c r="U23" i="3" s="1"/>
  <c r="AQ26" i="1"/>
  <c r="R24" i="3" s="1"/>
  <c r="U24" i="3" s="1"/>
  <c r="AQ27" i="1"/>
  <c r="R25" i="3" s="1"/>
  <c r="U25" i="3" s="1"/>
  <c r="AQ28" i="1"/>
  <c r="R26" i="3" s="1"/>
  <c r="U26" i="3" s="1"/>
  <c r="AQ29" i="1"/>
  <c r="R27" i="3" s="1"/>
  <c r="U27" i="3" s="1"/>
  <c r="AQ32" i="25"/>
  <c r="AQ30" i="25"/>
  <c r="AQ28" i="25"/>
  <c r="AQ24" i="25"/>
  <c r="AQ8" i="25"/>
  <c r="AQ9" i="25"/>
  <c r="AQ10" i="25"/>
  <c r="AQ11" i="25"/>
  <c r="AQ12" i="25"/>
  <c r="AQ13" i="25"/>
  <c r="AQ14" i="25"/>
  <c r="AQ15" i="25"/>
  <c r="AQ16" i="25"/>
  <c r="AQ17" i="25"/>
  <c r="AQ18" i="25"/>
  <c r="AQ19" i="25"/>
  <c r="AQ20" i="25"/>
  <c r="AQ21" i="25"/>
  <c r="AQ22" i="25"/>
  <c r="AQ23" i="25"/>
  <c r="AQ25" i="25"/>
  <c r="AQ26" i="25"/>
  <c r="AQ27" i="25"/>
  <c r="AQ29" i="25"/>
  <c r="AQ31" i="25"/>
  <c r="AQ33" i="25"/>
  <c r="AQ34" i="25"/>
  <c r="AQ35" i="25"/>
  <c r="AQ36" i="25"/>
  <c r="AQ37" i="25"/>
  <c r="AQ38" i="25"/>
  <c r="AQ39" i="25"/>
  <c r="AQ40" i="25"/>
  <c r="AQ41" i="25"/>
  <c r="AQ42" i="25"/>
  <c r="AQ43" i="25"/>
  <c r="AQ44" i="25"/>
  <c r="AQ45" i="25"/>
  <c r="AQ46" i="25"/>
  <c r="AQ47" i="25"/>
  <c r="AQ48" i="25"/>
  <c r="AQ49" i="25"/>
  <c r="AQ50" i="25"/>
  <c r="AQ51" i="25"/>
  <c r="AQ52" i="25"/>
  <c r="AQ53" i="25"/>
  <c r="AQ54" i="25"/>
  <c r="AQ55" i="25"/>
  <c r="AQ56" i="25"/>
  <c r="AZ10" i="24"/>
  <c r="AY10" i="24" s="1"/>
  <c r="AZ12" i="24"/>
  <c r="AY12" i="24" s="1"/>
  <c r="AZ20" i="24"/>
  <c r="AY20" i="24" s="1"/>
  <c r="AZ22" i="24"/>
  <c r="AY22" i="24" s="1"/>
  <c r="AZ23" i="24"/>
  <c r="AY23" i="24" s="1"/>
  <c r="AZ25" i="24"/>
  <c r="AY25" i="24" s="1"/>
  <c r="AZ27" i="24"/>
  <c r="AY27" i="24" s="1"/>
  <c r="AZ34" i="24"/>
  <c r="AY34" i="24" s="1"/>
  <c r="AZ39" i="24"/>
  <c r="AY39" i="24" s="1"/>
  <c r="AZ42" i="24"/>
  <c r="AY42" i="24" s="1"/>
  <c r="AZ43" i="24"/>
  <c r="AY43" i="24" s="1"/>
  <c r="L54" i="3"/>
  <c r="AQ7" i="20"/>
  <c r="B69" i="26"/>
  <c r="G43" i="26"/>
  <c r="G42" i="26"/>
  <c r="G41" i="26"/>
  <c r="G40" i="26"/>
  <c r="G39" i="26"/>
  <c r="G38" i="26"/>
  <c r="G37" i="26"/>
  <c r="G36" i="26"/>
  <c r="G35" i="26"/>
  <c r="G34" i="26"/>
  <c r="G33" i="26"/>
  <c r="G32" i="26"/>
  <c r="G31" i="26"/>
  <c r="G30" i="26"/>
  <c r="G29" i="26"/>
  <c r="G28" i="26"/>
  <c r="G27" i="26"/>
  <c r="G26" i="26"/>
  <c r="G25" i="26"/>
  <c r="G24" i="26"/>
  <c r="G23" i="26"/>
  <c r="A23" i="26"/>
  <c r="G22" i="26"/>
  <c r="A22" i="26"/>
  <c r="G21" i="26"/>
  <c r="A21" i="26"/>
  <c r="G20" i="26"/>
  <c r="A20" i="26"/>
  <c r="G19" i="26"/>
  <c r="A19" i="26"/>
  <c r="G18" i="26"/>
  <c r="A18" i="26"/>
  <c r="G17" i="26"/>
  <c r="A17" i="26"/>
  <c r="G16" i="26"/>
  <c r="A16" i="26"/>
  <c r="G15" i="26"/>
  <c r="A15" i="26"/>
  <c r="G14" i="26"/>
  <c r="A14" i="26"/>
  <c r="G13" i="26"/>
  <c r="A13" i="26"/>
  <c r="G12" i="26"/>
  <c r="A12" i="26"/>
  <c r="G11" i="26"/>
  <c r="A11" i="26"/>
  <c r="G10" i="26"/>
  <c r="A10" i="26"/>
  <c r="G9" i="26"/>
  <c r="A9" i="26"/>
  <c r="G8" i="26"/>
  <c r="A8" i="26"/>
  <c r="G7" i="26"/>
  <c r="A7" i="26"/>
  <c r="G6" i="26"/>
  <c r="A6" i="26"/>
  <c r="G5" i="26"/>
  <c r="A5" i="26"/>
  <c r="G4" i="26"/>
  <c r="A4" i="26"/>
  <c r="AW56" i="25"/>
  <c r="AZ56" i="25" s="1"/>
  <c r="AY56" i="25" s="1"/>
  <c r="AW55" i="25"/>
  <c r="AZ55" i="25" s="1"/>
  <c r="AY55" i="25" s="1"/>
  <c r="AW54" i="25"/>
  <c r="AZ54" i="25" s="1"/>
  <c r="AY54" i="25" s="1"/>
  <c r="AW53" i="25"/>
  <c r="AZ53" i="25" s="1"/>
  <c r="AY53" i="25" s="1"/>
  <c r="AW52" i="25"/>
  <c r="AZ52" i="25" s="1"/>
  <c r="AY52" i="25" s="1"/>
  <c r="AW51" i="25"/>
  <c r="AZ51" i="25" s="1"/>
  <c r="AY51" i="25" s="1"/>
  <c r="AW50" i="25"/>
  <c r="AZ50" i="25" s="1"/>
  <c r="AY50" i="25" s="1"/>
  <c r="AZ49" i="25"/>
  <c r="AY49" i="25" s="1"/>
  <c r="AW49" i="25"/>
  <c r="AW48" i="25"/>
  <c r="AZ48" i="25" s="1"/>
  <c r="AY48" i="25" s="1"/>
  <c r="AW47" i="25"/>
  <c r="AZ47" i="25" s="1"/>
  <c r="AY47" i="25" s="1"/>
  <c r="AW46" i="25"/>
  <c r="AZ46" i="25" s="1"/>
  <c r="AY46" i="25" s="1"/>
  <c r="AW45" i="25"/>
  <c r="AZ45" i="25" s="1"/>
  <c r="AY45" i="25" s="1"/>
  <c r="AW44" i="25"/>
  <c r="AZ44" i="25" s="1"/>
  <c r="AY44" i="25" s="1"/>
  <c r="AW43" i="25"/>
  <c r="AZ43" i="25" s="1"/>
  <c r="AY43" i="25" s="1"/>
  <c r="AW42" i="25"/>
  <c r="AZ42" i="25" s="1"/>
  <c r="AY42" i="25" s="1"/>
  <c r="AZ41" i="25"/>
  <c r="AY41" i="25" s="1"/>
  <c r="AW41" i="25"/>
  <c r="AW40" i="25"/>
  <c r="AZ40" i="25" s="1"/>
  <c r="AY40" i="25" s="1"/>
  <c r="AW39" i="25"/>
  <c r="AZ39" i="25" s="1"/>
  <c r="AY39" i="25" s="1"/>
  <c r="AW38" i="25"/>
  <c r="AZ38" i="25" s="1"/>
  <c r="AY38" i="25" s="1"/>
  <c r="AW37" i="25"/>
  <c r="AZ37" i="25" s="1"/>
  <c r="AY37" i="25" s="1"/>
  <c r="AW36" i="25"/>
  <c r="AZ36" i="25" s="1"/>
  <c r="AY36" i="25" s="1"/>
  <c r="AW35" i="25"/>
  <c r="AZ35" i="25" s="1"/>
  <c r="AY35" i="25" s="1"/>
  <c r="AW34" i="25"/>
  <c r="AZ34" i="25" s="1"/>
  <c r="AY34" i="25" s="1"/>
  <c r="AZ33" i="25"/>
  <c r="AY33" i="25" s="1"/>
  <c r="AW33" i="25"/>
  <c r="AW32" i="25"/>
  <c r="AZ32" i="25" s="1"/>
  <c r="AY32" i="25" s="1"/>
  <c r="AW31" i="25"/>
  <c r="AZ31" i="25" s="1"/>
  <c r="AY31" i="25" s="1"/>
  <c r="AW30" i="25"/>
  <c r="AZ30" i="25" s="1"/>
  <c r="AY30" i="25" s="1"/>
  <c r="AW29" i="25"/>
  <c r="AZ29" i="25" s="1"/>
  <c r="AY29" i="25" s="1"/>
  <c r="AW28" i="25"/>
  <c r="AZ28" i="25" s="1"/>
  <c r="AY28" i="25" s="1"/>
  <c r="AW27" i="25"/>
  <c r="AZ27" i="25" s="1"/>
  <c r="AY27" i="25" s="1"/>
  <c r="AW26" i="25"/>
  <c r="AZ26" i="25" s="1"/>
  <c r="AY26" i="25" s="1"/>
  <c r="AZ25" i="25"/>
  <c r="AY25" i="25" s="1"/>
  <c r="AW25" i="25"/>
  <c r="AW24" i="25"/>
  <c r="AZ24" i="25" s="1"/>
  <c r="AY24" i="25" s="1"/>
  <c r="AW23" i="25"/>
  <c r="AZ23" i="25" s="1"/>
  <c r="AY23" i="25" s="1"/>
  <c r="AW22" i="25"/>
  <c r="AZ22" i="25" s="1"/>
  <c r="AY22" i="25" s="1"/>
  <c r="AW21" i="25"/>
  <c r="AZ21" i="25" s="1"/>
  <c r="AY21" i="25" s="1"/>
  <c r="AW20" i="25"/>
  <c r="AZ20" i="25" s="1"/>
  <c r="AY20" i="25" s="1"/>
  <c r="AW19" i="25"/>
  <c r="AZ19" i="25" s="1"/>
  <c r="AY19" i="25" s="1"/>
  <c r="AW18" i="25"/>
  <c r="AZ18" i="25" s="1"/>
  <c r="AY18" i="25" s="1"/>
  <c r="AZ17" i="25"/>
  <c r="AY17" i="25" s="1"/>
  <c r="AW17" i="25"/>
  <c r="AW16" i="25"/>
  <c r="AZ16" i="25" s="1"/>
  <c r="AY16" i="25" s="1"/>
  <c r="AW15" i="25"/>
  <c r="AZ15" i="25" s="1"/>
  <c r="AY15" i="25" s="1"/>
  <c r="AW14" i="25"/>
  <c r="AZ14" i="25" s="1"/>
  <c r="AY14" i="25" s="1"/>
  <c r="AW13" i="25"/>
  <c r="AZ13" i="25" s="1"/>
  <c r="AY13" i="25" s="1"/>
  <c r="AW12" i="25"/>
  <c r="AZ12" i="25" s="1"/>
  <c r="AY12" i="25" s="1"/>
  <c r="AW11" i="25"/>
  <c r="AZ11" i="25" s="1"/>
  <c r="AY11" i="25" s="1"/>
  <c r="AW10" i="25"/>
  <c r="AZ10" i="25" s="1"/>
  <c r="AY10" i="25" s="1"/>
  <c r="AZ9" i="25"/>
  <c r="AY9" i="25" s="1"/>
  <c r="AW9" i="25"/>
  <c r="AW8" i="25"/>
  <c r="AZ8" i="25" s="1"/>
  <c r="AY8" i="25" s="1"/>
  <c r="AW7" i="25"/>
  <c r="AZ7" i="25" s="1"/>
  <c r="AY7" i="25" s="1"/>
  <c r="AQ7" i="25"/>
  <c r="AQ6" i="25"/>
  <c r="AQ3" i="24" s="1"/>
  <c r="AC1" i="25"/>
  <c r="AZ41" i="24"/>
  <c r="AY41" i="24" s="1"/>
  <c r="AZ37" i="24"/>
  <c r="AY37" i="24" s="1"/>
  <c r="AZ33" i="24"/>
  <c r="AY33" i="24" s="1"/>
  <c r="AZ32" i="24"/>
  <c r="AY32" i="24" s="1"/>
  <c r="AZ24" i="24"/>
  <c r="AY24" i="24" s="1"/>
  <c r="AZ21" i="24"/>
  <c r="AY21" i="24" s="1"/>
  <c r="AZ17" i="24"/>
  <c r="AY17" i="24" s="1"/>
  <c r="AZ16" i="24"/>
  <c r="AY16" i="24" s="1"/>
  <c r="AZ14" i="24"/>
  <c r="AY14" i="24" s="1"/>
  <c r="AZ13" i="24"/>
  <c r="AY13" i="24" s="1"/>
  <c r="AZ8" i="24"/>
  <c r="AY8" i="24" s="1"/>
  <c r="AZ7" i="24"/>
  <c r="AY7" i="24" s="1"/>
  <c r="AQ7" i="24"/>
  <c r="U2" i="24"/>
  <c r="U2" i="25" s="1"/>
  <c r="F2" i="24"/>
  <c r="F2" i="25" s="1"/>
  <c r="A2" i="24"/>
  <c r="K1" i="26" s="1"/>
  <c r="U2" i="20"/>
  <c r="F1" i="22" s="1"/>
  <c r="F2" i="20"/>
  <c r="F2" i="21" s="1"/>
  <c r="A2" i="20"/>
  <c r="K1" i="22" s="1"/>
  <c r="B69" i="22"/>
  <c r="G43" i="22"/>
  <c r="A43" i="22"/>
  <c r="G42" i="22"/>
  <c r="A42" i="22"/>
  <c r="G41" i="22"/>
  <c r="A41" i="22"/>
  <c r="G40" i="22"/>
  <c r="A40" i="22"/>
  <c r="G39" i="22"/>
  <c r="A39" i="22"/>
  <c r="G38" i="22"/>
  <c r="A38" i="22"/>
  <c r="G37" i="22"/>
  <c r="A37" i="22"/>
  <c r="G36" i="22"/>
  <c r="A36" i="22"/>
  <c r="G35" i="22"/>
  <c r="A35" i="22"/>
  <c r="G34" i="22"/>
  <c r="A34" i="22"/>
  <c r="G33" i="22"/>
  <c r="A33" i="22"/>
  <c r="G32" i="22"/>
  <c r="A32" i="22"/>
  <c r="G31" i="22"/>
  <c r="A31" i="22"/>
  <c r="G30" i="22"/>
  <c r="A30" i="22"/>
  <c r="G29" i="22"/>
  <c r="A29" i="22"/>
  <c r="G28" i="22"/>
  <c r="A28" i="22"/>
  <c r="G27" i="22"/>
  <c r="A27" i="22"/>
  <c r="G26" i="22"/>
  <c r="A26" i="22"/>
  <c r="G25" i="22"/>
  <c r="A25" i="22"/>
  <c r="G24" i="22"/>
  <c r="A24" i="22"/>
  <c r="G23" i="22"/>
  <c r="A23" i="22"/>
  <c r="G22" i="22"/>
  <c r="A22" i="22"/>
  <c r="G21" i="22"/>
  <c r="A21" i="22"/>
  <c r="G20" i="22"/>
  <c r="A20" i="22"/>
  <c r="G19" i="22"/>
  <c r="A19" i="22"/>
  <c r="G18" i="22"/>
  <c r="A18" i="22"/>
  <c r="G17" i="22"/>
  <c r="A17" i="22"/>
  <c r="G16" i="22"/>
  <c r="A16" i="22"/>
  <c r="G15" i="22"/>
  <c r="A15" i="22"/>
  <c r="G14" i="22"/>
  <c r="A14" i="22"/>
  <c r="G13" i="22"/>
  <c r="A13" i="22"/>
  <c r="G12" i="22"/>
  <c r="A12" i="22"/>
  <c r="G11" i="22"/>
  <c r="A11" i="22"/>
  <c r="G10" i="22"/>
  <c r="A10" i="22"/>
  <c r="G9" i="22"/>
  <c r="A9" i="22"/>
  <c r="G8" i="22"/>
  <c r="A8" i="22"/>
  <c r="G7" i="22"/>
  <c r="A7" i="22"/>
  <c r="G6" i="22"/>
  <c r="A6" i="22"/>
  <c r="G5" i="22"/>
  <c r="A5" i="22"/>
  <c r="G4" i="22"/>
  <c r="A4" i="22"/>
  <c r="AZ56" i="21"/>
  <c r="AY56" i="21" s="1"/>
  <c r="AW56" i="21"/>
  <c r="AQ56" i="21"/>
  <c r="AZ55" i="21"/>
  <c r="AY55" i="21" s="1"/>
  <c r="AW55" i="21"/>
  <c r="AQ55" i="21"/>
  <c r="AZ54" i="21"/>
  <c r="AY54" i="21" s="1"/>
  <c r="AW54" i="21"/>
  <c r="AQ54" i="21"/>
  <c r="AZ53" i="21"/>
  <c r="AY53" i="21" s="1"/>
  <c r="AW53" i="21"/>
  <c r="AQ53" i="21"/>
  <c r="AZ52" i="21"/>
  <c r="AY52" i="21" s="1"/>
  <c r="AW52" i="21"/>
  <c r="AQ52" i="21"/>
  <c r="AZ51" i="21"/>
  <c r="AY51" i="21" s="1"/>
  <c r="AW51" i="21"/>
  <c r="AQ51" i="21"/>
  <c r="AZ50" i="21"/>
  <c r="AY50" i="21" s="1"/>
  <c r="AW50" i="21"/>
  <c r="AQ50" i="21"/>
  <c r="AZ49" i="21"/>
  <c r="AY49" i="21" s="1"/>
  <c r="AW49" i="21"/>
  <c r="AQ49" i="21"/>
  <c r="AZ48" i="21"/>
  <c r="AY48" i="21" s="1"/>
  <c r="AW48" i="21"/>
  <c r="AQ48" i="21"/>
  <c r="AZ47" i="21"/>
  <c r="AY47" i="21" s="1"/>
  <c r="AW47" i="21"/>
  <c r="AQ47" i="21"/>
  <c r="AZ46" i="21"/>
  <c r="AY46" i="21" s="1"/>
  <c r="AW46" i="21"/>
  <c r="AQ46" i="21"/>
  <c r="AZ45" i="21"/>
  <c r="AY45" i="21" s="1"/>
  <c r="AW45" i="21"/>
  <c r="AQ45" i="21"/>
  <c r="AZ44" i="21"/>
  <c r="AY44" i="21" s="1"/>
  <c r="AW44" i="21"/>
  <c r="AQ44" i="21"/>
  <c r="AZ43" i="21"/>
  <c r="AY43" i="21" s="1"/>
  <c r="AW43" i="21"/>
  <c r="AQ43" i="21"/>
  <c r="AZ42" i="21"/>
  <c r="AY42" i="21" s="1"/>
  <c r="AW42" i="21"/>
  <c r="AQ42" i="21"/>
  <c r="AZ41" i="21"/>
  <c r="AY41" i="21" s="1"/>
  <c r="AW41" i="21"/>
  <c r="AQ41" i="21"/>
  <c r="AZ40" i="21"/>
  <c r="AY40" i="21" s="1"/>
  <c r="AW40" i="21"/>
  <c r="AQ40" i="21"/>
  <c r="AZ39" i="21"/>
  <c r="AY39" i="21" s="1"/>
  <c r="AW39" i="21"/>
  <c r="AQ39" i="21"/>
  <c r="AZ38" i="21"/>
  <c r="AY38" i="21" s="1"/>
  <c r="AW38" i="21"/>
  <c r="AQ38" i="21"/>
  <c r="AZ37" i="21"/>
  <c r="AY37" i="21" s="1"/>
  <c r="AW37" i="21"/>
  <c r="AQ37" i="21"/>
  <c r="AZ36" i="21"/>
  <c r="AY36" i="21" s="1"/>
  <c r="AW36" i="21"/>
  <c r="AQ36" i="21"/>
  <c r="AZ35" i="21"/>
  <c r="AY35" i="21" s="1"/>
  <c r="AW35" i="21"/>
  <c r="AQ35" i="21"/>
  <c r="AZ34" i="21"/>
  <c r="AY34" i="21" s="1"/>
  <c r="AW34" i="21"/>
  <c r="AQ34" i="21"/>
  <c r="AZ33" i="21"/>
  <c r="AY33" i="21" s="1"/>
  <c r="AW33" i="21"/>
  <c r="AQ33" i="21"/>
  <c r="AZ32" i="21"/>
  <c r="AY32" i="21" s="1"/>
  <c r="AW32" i="21"/>
  <c r="AQ32" i="21"/>
  <c r="AZ31" i="21"/>
  <c r="AY31" i="21" s="1"/>
  <c r="AW31" i="21"/>
  <c r="AQ31" i="21"/>
  <c r="AZ30" i="21"/>
  <c r="AY30" i="21" s="1"/>
  <c r="AW30" i="21"/>
  <c r="AQ30" i="21"/>
  <c r="AZ29" i="21"/>
  <c r="AY29" i="21" s="1"/>
  <c r="AW29" i="21"/>
  <c r="AQ29" i="21"/>
  <c r="AZ28" i="21"/>
  <c r="AY28" i="21" s="1"/>
  <c r="AW28" i="21"/>
  <c r="AQ28" i="21"/>
  <c r="AZ27" i="21"/>
  <c r="AY27" i="21" s="1"/>
  <c r="AW27" i="21"/>
  <c r="AQ27" i="21"/>
  <c r="AZ26" i="21"/>
  <c r="AY26" i="21" s="1"/>
  <c r="AW26" i="21"/>
  <c r="AQ26" i="21"/>
  <c r="AZ25" i="21"/>
  <c r="AY25" i="21" s="1"/>
  <c r="AW25" i="21"/>
  <c r="AQ25" i="21"/>
  <c r="AZ24" i="21"/>
  <c r="AY24" i="21" s="1"/>
  <c r="AW24" i="21"/>
  <c r="AQ24" i="21"/>
  <c r="AZ23" i="21"/>
  <c r="AY23" i="21" s="1"/>
  <c r="AW23" i="21"/>
  <c r="AQ23" i="21"/>
  <c r="AZ22" i="21"/>
  <c r="AY22" i="21" s="1"/>
  <c r="AW22" i="21"/>
  <c r="AQ22" i="21"/>
  <c r="AZ21" i="21"/>
  <c r="AY21" i="21" s="1"/>
  <c r="AW21" i="21"/>
  <c r="AQ21" i="21"/>
  <c r="AZ20" i="21"/>
  <c r="AY20" i="21" s="1"/>
  <c r="AW20" i="21"/>
  <c r="AQ20" i="21"/>
  <c r="AZ19" i="21"/>
  <c r="AY19" i="21" s="1"/>
  <c r="AW19" i="21"/>
  <c r="AQ19" i="21"/>
  <c r="AZ18" i="21"/>
  <c r="AY18" i="21" s="1"/>
  <c r="AW18" i="21"/>
  <c r="AQ18" i="21"/>
  <c r="AZ17" i="21"/>
  <c r="AY17" i="21" s="1"/>
  <c r="AW17" i="21"/>
  <c r="AQ17" i="21"/>
  <c r="AZ16" i="21"/>
  <c r="AY16" i="21" s="1"/>
  <c r="AW16" i="21"/>
  <c r="AQ16" i="21"/>
  <c r="AZ15" i="21"/>
  <c r="AY15" i="21" s="1"/>
  <c r="AW15" i="21"/>
  <c r="AQ15" i="21"/>
  <c r="AZ14" i="21"/>
  <c r="AY14" i="21" s="1"/>
  <c r="AW14" i="21"/>
  <c r="AQ14" i="21"/>
  <c r="AZ13" i="21"/>
  <c r="AY13" i="21" s="1"/>
  <c r="AW13" i="21"/>
  <c r="AQ13" i="21"/>
  <c r="AZ12" i="21"/>
  <c r="AY12" i="21" s="1"/>
  <c r="AW12" i="21"/>
  <c r="AQ12" i="21"/>
  <c r="AZ11" i="21"/>
  <c r="AY11" i="21" s="1"/>
  <c r="AW11" i="21"/>
  <c r="AQ11" i="21"/>
  <c r="AZ10" i="21"/>
  <c r="AY10" i="21" s="1"/>
  <c r="AW10" i="21"/>
  <c r="AQ10" i="21"/>
  <c r="AZ9" i="21"/>
  <c r="AY9" i="21" s="1"/>
  <c r="AW9" i="21"/>
  <c r="AQ9" i="21"/>
  <c r="AZ8" i="21"/>
  <c r="AY8" i="21" s="1"/>
  <c r="AW8" i="21"/>
  <c r="AQ8" i="21"/>
  <c r="AZ7" i="21"/>
  <c r="AY7" i="21" s="1"/>
  <c r="AW7" i="21"/>
  <c r="AQ7" i="21"/>
  <c r="AQ6" i="21"/>
  <c r="AQ3" i="20" s="1"/>
  <c r="U1" i="20" s="1"/>
  <c r="AC1" i="21"/>
  <c r="AZ55" i="20"/>
  <c r="AZ54" i="20"/>
  <c r="AZ53" i="20"/>
  <c r="AZ51" i="20"/>
  <c r="AZ50" i="20"/>
  <c r="AZ49" i="20"/>
  <c r="AZ47" i="20"/>
  <c r="AZ41" i="20"/>
  <c r="AZ37" i="20"/>
  <c r="AZ30" i="20"/>
  <c r="AZ28" i="20"/>
  <c r="AZ27" i="20"/>
  <c r="AZ24" i="20"/>
  <c r="AZ22" i="20"/>
  <c r="AZ20" i="20"/>
  <c r="AZ18" i="20"/>
  <c r="AZ17" i="20"/>
  <c r="AZ12" i="20"/>
  <c r="AZ10" i="20"/>
  <c r="AZ8" i="20"/>
  <c r="AW7" i="20"/>
  <c r="AQ3" i="21"/>
  <c r="U1" i="21" s="1"/>
  <c r="AZ48" i="24" l="1"/>
  <c r="AY48" i="24" s="1"/>
  <c r="AZ56" i="24"/>
  <c r="AY56" i="24" s="1"/>
  <c r="AZ53" i="24"/>
  <c r="AY53" i="24" s="1"/>
  <c r="AZ49" i="24"/>
  <c r="AY49" i="24" s="1"/>
  <c r="AZ52" i="24"/>
  <c r="AY52" i="24" s="1"/>
  <c r="AZ44" i="24"/>
  <c r="AY44" i="24" s="1"/>
  <c r="AZ45" i="24"/>
  <c r="AY45" i="24" s="1"/>
  <c r="AZ40" i="24"/>
  <c r="AY40" i="24" s="1"/>
  <c r="AZ36" i="24"/>
  <c r="AY36" i="24" s="1"/>
  <c r="AZ29" i="24"/>
  <c r="AY29" i="24" s="1"/>
  <c r="AZ9" i="24"/>
  <c r="AY9" i="24" s="1"/>
  <c r="AZ28" i="24"/>
  <c r="AY28" i="24" s="1"/>
  <c r="AZ30" i="24"/>
  <c r="AY30" i="24" s="1"/>
  <c r="AZ46" i="24"/>
  <c r="AY46" i="24" s="1"/>
  <c r="AJ1" i="21"/>
  <c r="AZ26" i="24"/>
  <c r="AY26" i="24" s="1"/>
  <c r="AZ38" i="24"/>
  <c r="AY38" i="24" s="1"/>
  <c r="AZ54" i="24"/>
  <c r="AY54" i="24" s="1"/>
  <c r="AZ18" i="24"/>
  <c r="AY18" i="24" s="1"/>
  <c r="AZ50" i="24"/>
  <c r="AY50" i="24" s="1"/>
  <c r="AZ55" i="24"/>
  <c r="AY55" i="24" s="1"/>
  <c r="AZ21" i="20"/>
  <c r="AQ3" i="25"/>
  <c r="U1" i="25" s="1"/>
  <c r="AJ1" i="25" s="1"/>
  <c r="AZ16" i="20"/>
  <c r="AZ43" i="20"/>
  <c r="AJ1" i="24"/>
  <c r="E57" i="3"/>
  <c r="AZ40" i="20"/>
  <c r="AZ25" i="20"/>
  <c r="AZ19" i="20"/>
  <c r="AZ14" i="20"/>
  <c r="AZ33" i="20"/>
  <c r="AZ39" i="20"/>
  <c r="AZ44" i="20"/>
  <c r="AZ48" i="20"/>
  <c r="AZ52" i="20"/>
  <c r="AZ56" i="20"/>
  <c r="AZ23" i="20"/>
  <c r="AZ36" i="20"/>
  <c r="AZ26" i="20"/>
  <c r="AZ32" i="20"/>
  <c r="AZ35" i="20"/>
  <c r="AZ13" i="20"/>
  <c r="AZ11" i="20"/>
  <c r="AZ38" i="20"/>
  <c r="AZ45" i="20"/>
  <c r="AZ42" i="20"/>
  <c r="AZ9" i="20"/>
  <c r="AZ29" i="20"/>
  <c r="AZ34" i="20"/>
  <c r="AZ31" i="20"/>
  <c r="AZ15" i="20"/>
  <c r="AJ1" i="20"/>
  <c r="C57" i="3"/>
  <c r="U2" i="21"/>
  <c r="S5" i="3"/>
  <c r="AZ19" i="24"/>
  <c r="AY19" i="24" s="1"/>
  <c r="AZ31" i="24"/>
  <c r="AY31" i="24" s="1"/>
  <c r="AZ35" i="24"/>
  <c r="AY35" i="24" s="1"/>
  <c r="AZ47" i="24"/>
  <c r="AY47" i="24" s="1"/>
  <c r="AZ51" i="24"/>
  <c r="AY51" i="24" s="1"/>
  <c r="AZ15" i="24"/>
  <c r="AY15" i="24" s="1"/>
  <c r="AZ11" i="24"/>
  <c r="AY11" i="24" s="1"/>
  <c r="AZ7" i="20"/>
  <c r="AY7" i="20" s="1"/>
  <c r="T5" i="3"/>
  <c r="F1" i="26"/>
  <c r="AC1" i="16"/>
  <c r="AQ7" i="16"/>
  <c r="AQ6" i="16"/>
  <c r="AQ3" i="1" s="1"/>
  <c r="AQ7" i="1"/>
  <c r="R5" i="3" s="1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U2" i="16"/>
  <c r="F2" i="16"/>
  <c r="AW56" i="16"/>
  <c r="AZ56" i="16" s="1"/>
  <c r="AY56" i="16" s="1"/>
  <c r="AW55" i="16"/>
  <c r="AZ55" i="16" s="1"/>
  <c r="AY55" i="16" s="1"/>
  <c r="AZ54" i="16"/>
  <c r="AY54" i="16" s="1"/>
  <c r="AW54" i="16"/>
  <c r="AW53" i="16"/>
  <c r="AZ53" i="16" s="1"/>
  <c r="AY53" i="16" s="1"/>
  <c r="AW52" i="16"/>
  <c r="AZ52" i="16" s="1"/>
  <c r="AY52" i="16" s="1"/>
  <c r="AW51" i="16"/>
  <c r="AZ51" i="16" s="1"/>
  <c r="AY51" i="16" s="1"/>
  <c r="AW50" i="16"/>
  <c r="AZ50" i="16" s="1"/>
  <c r="AY50" i="16" s="1"/>
  <c r="AW49" i="16"/>
  <c r="AZ49" i="16" s="1"/>
  <c r="AY49" i="16" s="1"/>
  <c r="AW48" i="16"/>
  <c r="AZ48" i="16" s="1"/>
  <c r="AY48" i="16" s="1"/>
  <c r="AW47" i="16"/>
  <c r="AZ47" i="16" s="1"/>
  <c r="AY47" i="16" s="1"/>
  <c r="AZ46" i="16"/>
  <c r="AY46" i="16" s="1"/>
  <c r="AW46" i="16"/>
  <c r="AW45" i="16"/>
  <c r="AZ45" i="16" s="1"/>
  <c r="AY45" i="16" s="1"/>
  <c r="AW44" i="16"/>
  <c r="AZ44" i="16" s="1"/>
  <c r="AY44" i="16" s="1"/>
  <c r="AW43" i="16"/>
  <c r="AZ43" i="16" s="1"/>
  <c r="AY43" i="16" s="1"/>
  <c r="AW42" i="16"/>
  <c r="AZ42" i="16" s="1"/>
  <c r="AY42" i="16" s="1"/>
  <c r="AW41" i="16"/>
  <c r="AZ41" i="16" s="1"/>
  <c r="AY41" i="16" s="1"/>
  <c r="AW40" i="16"/>
  <c r="AZ40" i="16" s="1"/>
  <c r="AY40" i="16" s="1"/>
  <c r="AW39" i="16"/>
  <c r="AZ39" i="16" s="1"/>
  <c r="AY39" i="16" s="1"/>
  <c r="AZ38" i="16"/>
  <c r="AY38" i="16" s="1"/>
  <c r="AW38" i="16"/>
  <c r="AW37" i="16"/>
  <c r="AZ37" i="16" s="1"/>
  <c r="AY37" i="16" s="1"/>
  <c r="AW36" i="16"/>
  <c r="AZ36" i="16" s="1"/>
  <c r="AY36" i="16" s="1"/>
  <c r="AW35" i="16"/>
  <c r="AZ35" i="16" s="1"/>
  <c r="AY35" i="16" s="1"/>
  <c r="AW34" i="16"/>
  <c r="AZ34" i="16" s="1"/>
  <c r="AY34" i="16" s="1"/>
  <c r="AW33" i="16"/>
  <c r="AZ33" i="16" s="1"/>
  <c r="AY33" i="16" s="1"/>
  <c r="AW32" i="16"/>
  <c r="AZ32" i="16" s="1"/>
  <c r="AY32" i="16" s="1"/>
  <c r="AW31" i="16"/>
  <c r="AZ31" i="16" s="1"/>
  <c r="AY31" i="16" s="1"/>
  <c r="AZ30" i="16"/>
  <c r="AY30" i="16" s="1"/>
  <c r="AW30" i="16"/>
  <c r="AW29" i="16"/>
  <c r="AZ29" i="16" s="1"/>
  <c r="AY29" i="16" s="1"/>
  <c r="AW28" i="16"/>
  <c r="AZ28" i="16" s="1"/>
  <c r="AY28" i="16" s="1"/>
  <c r="AW27" i="16"/>
  <c r="AZ27" i="16" s="1"/>
  <c r="AY27" i="16" s="1"/>
  <c r="AW26" i="16"/>
  <c r="AZ26" i="16" s="1"/>
  <c r="AY26" i="16" s="1"/>
  <c r="AW25" i="16"/>
  <c r="AZ25" i="16" s="1"/>
  <c r="AY25" i="16" s="1"/>
  <c r="AW24" i="16"/>
  <c r="AZ24" i="16" s="1"/>
  <c r="AY24" i="16" s="1"/>
  <c r="AW23" i="16"/>
  <c r="AZ23" i="16" s="1"/>
  <c r="AY23" i="16" s="1"/>
  <c r="AZ22" i="16"/>
  <c r="AY22" i="16" s="1"/>
  <c r="AW22" i="16"/>
  <c r="AW21" i="16"/>
  <c r="AZ21" i="16" s="1"/>
  <c r="AY21" i="16" s="1"/>
  <c r="AW20" i="16"/>
  <c r="AZ20" i="16" s="1"/>
  <c r="AY20" i="16" s="1"/>
  <c r="AW19" i="16"/>
  <c r="AZ19" i="16" s="1"/>
  <c r="AY19" i="16" s="1"/>
  <c r="AW18" i="16"/>
  <c r="AZ18" i="16" s="1"/>
  <c r="AY18" i="16" s="1"/>
  <c r="AW17" i="16"/>
  <c r="AZ17" i="16" s="1"/>
  <c r="AY17" i="16" s="1"/>
  <c r="AW16" i="16"/>
  <c r="AZ16" i="16" s="1"/>
  <c r="AY16" i="16" s="1"/>
  <c r="AW15" i="16"/>
  <c r="AZ15" i="16" s="1"/>
  <c r="AY15" i="16" s="1"/>
  <c r="AZ14" i="16"/>
  <c r="AY14" i="16" s="1"/>
  <c r="AW14" i="16"/>
  <c r="AW13" i="16"/>
  <c r="AZ13" i="16" s="1"/>
  <c r="AY13" i="16" s="1"/>
  <c r="AW12" i="16"/>
  <c r="AZ12" i="16" s="1"/>
  <c r="AY12" i="16" s="1"/>
  <c r="AW11" i="16"/>
  <c r="AZ11" i="16" s="1"/>
  <c r="AY11" i="16" s="1"/>
  <c r="AW10" i="16"/>
  <c r="AZ10" i="16" s="1"/>
  <c r="AY10" i="16" s="1"/>
  <c r="AW9" i="16"/>
  <c r="AZ9" i="16" s="1"/>
  <c r="AY9" i="16" s="1"/>
  <c r="AW8" i="16"/>
  <c r="AZ8" i="16" s="1"/>
  <c r="AY8" i="16" s="1"/>
  <c r="AW7" i="16"/>
  <c r="AZ7" i="16" s="1"/>
  <c r="AY7" i="16" s="1"/>
  <c r="AQ3" i="16" l="1"/>
  <c r="U5" i="3"/>
  <c r="B66" i="2"/>
  <c r="C58" i="3"/>
  <c r="Q5" i="3" l="1"/>
  <c r="C116" i="3" l="1"/>
  <c r="O1" i="3"/>
  <c r="AW7" i="1"/>
  <c r="F1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H57" i="3" l="1"/>
  <c r="N5" i="3"/>
  <c r="P5" i="3" s="1"/>
  <c r="K1" i="2" l="1"/>
  <c r="Q56" i="3"/>
  <c r="B6" i="3" l="1"/>
  <c r="B7" i="3"/>
  <c r="B8" i="3"/>
  <c r="B9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5" i="3"/>
  <c r="F115" i="3" l="1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AZ56" i="1" l="1"/>
  <c r="AY56" i="1" s="1"/>
  <c r="AZ55" i="1"/>
  <c r="AY55" i="1" s="1"/>
  <c r="AZ54" i="1"/>
  <c r="AY54" i="1" s="1"/>
  <c r="AZ53" i="1"/>
  <c r="AY53" i="1" s="1"/>
  <c r="AZ52" i="1"/>
  <c r="AY52" i="1" s="1"/>
  <c r="AZ51" i="1"/>
  <c r="AY51" i="1" s="1"/>
  <c r="AZ50" i="1"/>
  <c r="AY50" i="1" s="1"/>
  <c r="AZ49" i="1"/>
  <c r="AY49" i="1" s="1"/>
  <c r="AZ48" i="1"/>
  <c r="AY48" i="1" s="1"/>
  <c r="AZ47" i="1"/>
  <c r="AY47" i="1" s="1"/>
  <c r="AZ46" i="1"/>
  <c r="AY46" i="1" s="1"/>
  <c r="AZ45" i="1"/>
  <c r="AY45" i="1" s="1"/>
  <c r="AZ44" i="1"/>
  <c r="AY44" i="1" s="1"/>
  <c r="AZ43" i="1"/>
  <c r="AY43" i="1" s="1"/>
  <c r="AZ42" i="1"/>
  <c r="AY42" i="1" s="1"/>
  <c r="AZ41" i="1"/>
  <c r="AY41" i="1" s="1"/>
  <c r="AZ40" i="1"/>
  <c r="AY40" i="1" s="1"/>
  <c r="AZ39" i="1"/>
  <c r="AY39" i="1" s="1"/>
  <c r="AZ38" i="1"/>
  <c r="AY38" i="1" s="1"/>
  <c r="AZ37" i="1"/>
  <c r="AY37" i="1" s="1"/>
  <c r="AZ36" i="1"/>
  <c r="AY36" i="1" s="1"/>
  <c r="AZ35" i="1"/>
  <c r="AY35" i="1" s="1"/>
  <c r="AZ34" i="1"/>
  <c r="AY34" i="1" s="1"/>
  <c r="AZ33" i="1"/>
  <c r="AY33" i="1" s="1"/>
  <c r="AZ32" i="1"/>
  <c r="AY32" i="1" s="1"/>
  <c r="AZ30" i="1"/>
  <c r="AY30" i="1" s="1"/>
  <c r="AZ29" i="1"/>
  <c r="AY29" i="1" s="1"/>
  <c r="AZ28" i="1"/>
  <c r="AY28" i="1" s="1"/>
  <c r="AZ27" i="1"/>
  <c r="AY27" i="1" s="1"/>
  <c r="AZ26" i="1"/>
  <c r="AY26" i="1" s="1"/>
  <c r="AZ25" i="1"/>
  <c r="AY25" i="1" s="1"/>
  <c r="AZ24" i="1"/>
  <c r="AY24" i="1" s="1"/>
  <c r="AZ23" i="1"/>
  <c r="AY23" i="1" s="1"/>
  <c r="AZ22" i="1"/>
  <c r="AY22" i="1" s="1"/>
  <c r="AZ21" i="1"/>
  <c r="AY21" i="1" s="1"/>
  <c r="AZ20" i="1"/>
  <c r="AY20" i="1" s="1"/>
  <c r="AZ19" i="1"/>
  <c r="AY19" i="1" s="1"/>
  <c r="AZ18" i="1"/>
  <c r="AY18" i="1" s="1"/>
  <c r="AZ17" i="1"/>
  <c r="AY17" i="1" s="1"/>
  <c r="AZ16" i="1"/>
  <c r="AY16" i="1" s="1"/>
  <c r="AZ15" i="1"/>
  <c r="AY15" i="1" s="1"/>
  <c r="AZ14" i="1"/>
  <c r="AY14" i="1" s="1"/>
  <c r="AZ13" i="1"/>
  <c r="AY13" i="1" s="1"/>
  <c r="AZ12" i="1"/>
  <c r="AY12" i="1" s="1"/>
  <c r="AZ11" i="1"/>
  <c r="AY11" i="1" s="1"/>
  <c r="AZ10" i="1"/>
  <c r="AY10" i="1" s="1"/>
  <c r="AZ9" i="1"/>
  <c r="AY9" i="1" s="1"/>
  <c r="AZ8" i="1"/>
  <c r="AY8" i="1" s="1"/>
  <c r="AZ7" i="1"/>
  <c r="AY7" i="1" s="1"/>
  <c r="U1" i="16" l="1"/>
  <c r="AJ1" i="16" s="1"/>
  <c r="U1" i="1"/>
  <c r="AJ1" i="1" s="1"/>
  <c r="A57" i="3" l="1"/>
  <c r="G57" i="3" s="1"/>
  <c r="AZ31" i="1"/>
  <c r="AY31" i="1" s="1"/>
  <c r="N54" i="3" l="1"/>
  <c r="P54" i="3" s="1"/>
</calcChain>
</file>

<file path=xl/sharedStrings.xml><?xml version="1.0" encoding="utf-8"?>
<sst xmlns="http://schemas.openxmlformats.org/spreadsheetml/2006/main" count="12095" uniqueCount="122">
  <si>
    <t>Faltas</t>
  </si>
  <si>
    <t>Nº</t>
  </si>
  <si>
    <t>ALUNOS</t>
  </si>
  <si>
    <t>AVALIAÇÕES</t>
  </si>
  <si>
    <t>PT</t>
  </si>
  <si>
    <t>PRT</t>
  </si>
  <si>
    <t>Data</t>
  </si>
  <si>
    <t>PFT</t>
  </si>
  <si>
    <t>EEEM"Arnulpho Mattos"</t>
  </si>
  <si>
    <t>Recuperação paralela</t>
  </si>
  <si>
    <t>DATA</t>
  </si>
  <si>
    <t>CONTEÚDO</t>
  </si>
  <si>
    <t>REGISTRO DE RECUPERAÇÃO PARALELA</t>
  </si>
  <si>
    <t>Aulas previstas:</t>
  </si>
  <si>
    <t xml:space="preserve">Aulas dadas:  </t>
  </si>
  <si>
    <t xml:space="preserve">Professor: </t>
  </si>
  <si>
    <t>1º TRIMESTRE /  2016</t>
  </si>
  <si>
    <t xml:space="preserve">Periodo:        </t>
  </si>
  <si>
    <t xml:space="preserve">Disciplina: </t>
  </si>
  <si>
    <t>Faltam</t>
  </si>
  <si>
    <t>ANO : 2016</t>
  </si>
  <si>
    <t>RESULTADO FINAL</t>
  </si>
  <si>
    <t xml:space="preserve">DISCIPLINA: </t>
  </si>
  <si>
    <t>TURMA:</t>
  </si>
  <si>
    <t>NOME DO ALUNO</t>
  </si>
  <si>
    <t>APROVEITAMENTO</t>
  </si>
  <si>
    <t>TOTAL DE FALTAS</t>
  </si>
  <si>
    <t>RESULTADO TRIMESTRAL</t>
  </si>
  <si>
    <t>RESULTADO ANUAL</t>
  </si>
  <si>
    <t>RECUPERAÇÃO FINAL</t>
  </si>
  <si>
    <t>1º Trim</t>
  </si>
  <si>
    <t>2º Trim</t>
  </si>
  <si>
    <t>3º Trim</t>
  </si>
  <si>
    <t>1º TRI</t>
  </si>
  <si>
    <t>2º TRI</t>
  </si>
  <si>
    <t>3º TRI</t>
  </si>
  <si>
    <t>TOTAL</t>
  </si>
  <si>
    <t xml:space="preserve">TOTAL DE AULAS DADAS </t>
  </si>
  <si>
    <t>ANO LETIVO</t>
  </si>
  <si>
    <t>SÉRIE / TURMA</t>
  </si>
  <si>
    <t>1ºTRI</t>
  </si>
  <si>
    <t>2ºTRI</t>
  </si>
  <si>
    <t>3ºTRI</t>
  </si>
  <si>
    <t>CONTEUDO RECUPERAÇÃO FINAL</t>
  </si>
  <si>
    <t>Número</t>
  </si>
  <si>
    <t>AVALIAÇÃO</t>
  </si>
  <si>
    <t>Observações</t>
  </si>
  <si>
    <t xml:space="preserve"> RECUPERAÇÃO FINAL</t>
  </si>
  <si>
    <t>.</t>
  </si>
  <si>
    <t>1Rec</t>
  </si>
  <si>
    <t>2Rec</t>
  </si>
  <si>
    <t>3Rec</t>
  </si>
  <si>
    <t>1T</t>
  </si>
  <si>
    <t>2T</t>
  </si>
  <si>
    <t>2P</t>
  </si>
  <si>
    <t>1P-RP</t>
  </si>
  <si>
    <t>1ME1</t>
  </si>
  <si>
    <t>DISCIPLINA</t>
  </si>
  <si>
    <t xml:space="preserve">ANO :   </t>
  </si>
  <si>
    <t>______________________________________</t>
  </si>
  <si>
    <t xml:space="preserve"> Assinatura do Pedagogo(a)  </t>
  </si>
  <si>
    <t xml:space="preserve">                                                                                                                                              </t>
  </si>
  <si>
    <t>Assinatura do Professor(a)</t>
  </si>
  <si>
    <t>DATA:</t>
  </si>
  <si>
    <t>ANUAL</t>
  </si>
  <si>
    <t xml:space="preserve">DIÁRIO DE FREQUÊNCIA                                              </t>
  </si>
  <si>
    <t>1P</t>
  </si>
  <si>
    <t>23/05/2016 à 05/09/2016</t>
  </si>
  <si>
    <t>TP</t>
  </si>
  <si>
    <t>1º TRIMESTRE /  2017</t>
  </si>
  <si>
    <t>3º TRIMESTRE /  2017</t>
  </si>
  <si>
    <t xml:space="preserve">Periodo:   </t>
  </si>
  <si>
    <t>P</t>
  </si>
  <si>
    <t>D</t>
  </si>
  <si>
    <t>2º TRIMESTRE /  2016</t>
  </si>
  <si>
    <t>1PR</t>
  </si>
  <si>
    <t>1ªM1EMIELE</t>
  </si>
  <si>
    <t>ARIELY GARCIA DA SILVA</t>
  </si>
  <si>
    <t>ATHOS HENRIQUE PINTO DEOCLECIO</t>
  </si>
  <si>
    <t>BRENO RODRIGUES E SILVA</t>
  </si>
  <si>
    <t>BRUNNELLY LAYSA DOS SANTOS BARROS</t>
  </si>
  <si>
    <t>CARLOS EDUARDO TORRES SOARES DA CRUZ</t>
  </si>
  <si>
    <t>CHARLES DOS SANTOS JUNIOR</t>
  </si>
  <si>
    <t>CHRISTOPHER DAMASIO PEREIRA TORQUATO</t>
  </si>
  <si>
    <t>CLARYSSE ALESSANDRA SANTOS CRUZ</t>
  </si>
  <si>
    <t>DEBORA FERNANDA LOPES FERNANDES</t>
  </si>
  <si>
    <t>DOUGLAS HENDRIEL DOS SANTOS GONÇALVES</t>
  </si>
  <si>
    <t>EDGARD FERREIRA GOMES</t>
  </si>
  <si>
    <t>EDIVANI ALVES FERREIRA JUNIOR</t>
  </si>
  <si>
    <t>FABIANO BARBOSA PEREIRA</t>
  </si>
  <si>
    <t>GABRIELLY TEIXEIRA XAVIER</t>
  </si>
  <si>
    <t>GUILHERME GONÇALVES ROSA</t>
  </si>
  <si>
    <t>GUILHERME HENRIQUE EUZEBIO DA SILVA</t>
  </si>
  <si>
    <t>GUSTAVO SOARES GUEZ</t>
  </si>
  <si>
    <t>JESSYKA SILVA SANTOS</t>
  </si>
  <si>
    <t>JOÃO PEDRO CARVALHO BISPO</t>
  </si>
  <si>
    <t>KEVEN PEREIRA LEITE</t>
  </si>
  <si>
    <t>LARISSA ALVES SENA</t>
  </si>
  <si>
    <t>LEANDRO AMARAL SEZINI</t>
  </si>
  <si>
    <t>LISANDRA OLIVEIRA SANTOS DE JESUS</t>
  </si>
  <si>
    <t>LÍVIA MARTINS PINHEIRO SAMPAIO</t>
  </si>
  <si>
    <t>LUAN LEITE DOS SANTOS</t>
  </si>
  <si>
    <t>LUCAS ARAUJO DE LIMA PIONA</t>
  </si>
  <si>
    <t>LUCAS DE OLIVEIRA PASSOS</t>
  </si>
  <si>
    <t>LUCAS MONTEIRO MARTINS</t>
  </si>
  <si>
    <t>LUIZ FELLYPE KOFFLER RODRIGUES NUNES</t>
  </si>
  <si>
    <t>MATEUS VARGAS FRAGA</t>
  </si>
  <si>
    <t>MAYK ANTONIO SALES ALVES (GÊMEO)</t>
  </si>
  <si>
    <t>RIKELME CAVALCANTE DA SILVA</t>
  </si>
  <si>
    <t>SULAMITA ROCHA DOS SANTOS</t>
  </si>
  <si>
    <t>THIAGO RAOLI RODRIGUES</t>
  </si>
  <si>
    <t>VINÍCIUS FREITAS CORRÊA</t>
  </si>
  <si>
    <t>WARLEY DO NASCIMENTO DE JESUS</t>
  </si>
  <si>
    <t>WILLIAN ROSENO ALCEBIADES</t>
  </si>
  <si>
    <t>GUILHERME LOPES SALATI</t>
  </si>
  <si>
    <t>JOÃO MARTINS ROSA JÚNIOR</t>
  </si>
  <si>
    <t>JÚLIO CÉSAR FONSECA E CASTRO</t>
  </si>
  <si>
    <t>MATHEUS CALDAS SILVA</t>
  </si>
  <si>
    <t>MATHEUS DE MATTOS CORDEIRO</t>
  </si>
  <si>
    <t>NATANAEL DA SILVA CORDEIRO</t>
  </si>
  <si>
    <t xml:space="preserve">BRENO DE PAULA ANDRADE </t>
  </si>
  <si>
    <t>LEONARDO BORGES DA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</si>
</sst>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6]d\-mmm;@"/>
  </numFmts>
  <fonts count="66" x14ac:knownFonts="1">
    <font>
      <sz val="10"/>
      <name val="Arial"/>
    </font>
    <font>
      <sz val="20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b/>
      <sz val="20"/>
      <color indexed="8"/>
      <name val="Arial"/>
      <family val="2"/>
    </font>
    <font>
      <sz val="22"/>
      <name val="Arial"/>
      <family val="2"/>
    </font>
    <font>
      <sz val="20"/>
      <color theme="1"/>
      <name val="Arial"/>
      <family val="2"/>
    </font>
    <font>
      <sz val="16"/>
      <color theme="1"/>
      <name val="Arial"/>
      <family val="2"/>
    </font>
    <font>
      <b/>
      <sz val="14"/>
      <color theme="1"/>
      <name val="Arial"/>
      <family val="2"/>
    </font>
    <font>
      <sz val="20"/>
      <name val="Calibri"/>
      <family val="2"/>
    </font>
    <font>
      <b/>
      <sz val="16"/>
      <color indexed="8"/>
      <name val="Calibri"/>
      <family val="2"/>
    </font>
    <font>
      <b/>
      <sz val="15"/>
      <color indexed="8"/>
      <name val="Calibri"/>
      <family val="2"/>
    </font>
    <font>
      <sz val="18"/>
      <name val="Arial"/>
      <family val="2"/>
    </font>
    <font>
      <b/>
      <sz val="14"/>
      <color indexed="8"/>
      <name val="Calibri"/>
      <family val="2"/>
    </font>
    <font>
      <b/>
      <sz val="16"/>
      <color indexed="8"/>
      <name val="Arial"/>
      <family val="2"/>
    </font>
    <font>
      <sz val="14"/>
      <color theme="1"/>
      <name val="Arial"/>
      <family val="2"/>
    </font>
    <font>
      <sz val="16"/>
      <color indexed="8"/>
      <name val="Calibri"/>
      <family val="2"/>
      <scheme val="minor"/>
    </font>
    <font>
      <sz val="20"/>
      <name val="Symbol"/>
      <family val="1"/>
      <charset val="2"/>
    </font>
    <font>
      <sz val="10"/>
      <name val="Arial"/>
      <family val="2"/>
    </font>
    <font>
      <b/>
      <sz val="18"/>
      <color indexed="8"/>
      <name val="Calibri"/>
      <family val="2"/>
    </font>
    <font>
      <b/>
      <sz val="13"/>
      <color indexed="8"/>
      <name val="Calibri"/>
      <family val="2"/>
    </font>
    <font>
      <b/>
      <sz val="12"/>
      <color indexed="8"/>
      <name val="Calibri"/>
      <family val="2"/>
    </font>
    <font>
      <b/>
      <sz val="9"/>
      <color indexed="8"/>
      <name val="Calibri"/>
      <family val="2"/>
    </font>
    <font>
      <b/>
      <sz val="8"/>
      <color indexed="8"/>
      <name val="Calibri"/>
      <family val="2"/>
    </font>
    <font>
      <b/>
      <sz val="11"/>
      <color indexed="8"/>
      <name val="Calibri"/>
      <family val="2"/>
    </font>
    <font>
      <sz val="48"/>
      <color indexed="8"/>
      <name val="Calibri"/>
      <family val="2"/>
    </font>
    <font>
      <b/>
      <sz val="48"/>
      <color indexed="8"/>
      <name val="Calibri"/>
      <family val="2"/>
    </font>
    <font>
      <b/>
      <sz val="18"/>
      <name val="Calibri"/>
      <family val="2"/>
    </font>
    <font>
      <sz val="14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b/>
      <sz val="20"/>
      <color indexed="8"/>
      <name val="Calibri"/>
      <family val="2"/>
    </font>
    <font>
      <sz val="16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b/>
      <sz val="16"/>
      <name val="Calibri"/>
      <family val="2"/>
    </font>
    <font>
      <b/>
      <sz val="20"/>
      <name val="Calibri"/>
      <family val="2"/>
    </font>
    <font>
      <b/>
      <sz val="14"/>
      <name val="Arial"/>
      <family val="2"/>
    </font>
    <font>
      <sz val="20"/>
      <color rgb="FFFF0000"/>
      <name val="Arial"/>
      <family val="2"/>
    </font>
    <font>
      <sz val="19"/>
      <name val="Arial"/>
      <family val="2"/>
    </font>
    <font>
      <b/>
      <sz val="14"/>
      <color rgb="FFFF0000"/>
      <name val="Arial"/>
      <family val="2"/>
    </font>
    <font>
      <sz val="12"/>
      <color theme="0" tint="-0.499984740745262"/>
      <name val="Arial"/>
      <family val="2"/>
    </font>
    <font>
      <b/>
      <sz val="12"/>
      <color theme="0" tint="-0.34998626667073579"/>
      <name val="Arial"/>
      <family val="2"/>
    </font>
    <font>
      <sz val="16"/>
      <name val="Arial"/>
      <family val="2"/>
    </font>
    <font>
      <b/>
      <sz val="16"/>
      <color theme="1"/>
      <name val="Arial"/>
      <family val="2"/>
    </font>
    <font>
      <sz val="16"/>
      <color rgb="FFFF0000"/>
      <name val="Arial"/>
      <family val="2"/>
    </font>
    <font>
      <sz val="12"/>
      <color theme="1"/>
      <name val="Arial"/>
      <family val="2"/>
    </font>
    <font>
      <b/>
      <sz val="24"/>
      <color rgb="FFFF0000"/>
      <name val="Arial"/>
      <family val="2"/>
    </font>
    <font>
      <sz val="14"/>
      <color theme="0"/>
      <name val="Arial"/>
      <family val="2"/>
    </font>
    <font>
      <sz val="16"/>
      <color indexed="8"/>
      <name val="Arial"/>
      <family val="2"/>
    </font>
    <font>
      <sz val="16"/>
      <color indexed="8"/>
      <name val="Calibri"/>
      <family val="2"/>
    </font>
    <font>
      <b/>
      <sz val="18"/>
      <color theme="1"/>
      <name val="Calibri"/>
      <family val="2"/>
    </font>
    <font>
      <b/>
      <sz val="24"/>
      <name val="Arial"/>
      <family val="2"/>
    </font>
    <font>
      <sz val="16"/>
      <name val="Symbol"/>
      <family val="1"/>
      <charset val="2"/>
    </font>
    <font>
      <sz val="14"/>
      <name val="Arial"/>
      <family val="2"/>
    </font>
    <font>
      <b/>
      <sz val="24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8"/>
      <name val="Arial"/>
      <family val="2"/>
    </font>
    <font>
      <sz val="16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color indexed="8"/>
      <name val="Calibri"/>
      <family val="2"/>
    </font>
    <font>
      <b/>
      <sz val="14"/>
      <color theme="0"/>
      <name val="Arial"/>
      <family val="2"/>
    </font>
    <font>
      <b/>
      <sz val="1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61" fillId="0" borderId="0"/>
    <xf numFmtId="0" fontId="19" fillId="0" borderId="0"/>
  </cellStyleXfs>
  <cellXfs count="345">
    <xf numFmtId="0" fontId="0" fillId="0" borderId="0" xfId="0"/>
    <xf numFmtId="0" fontId="6" fillId="0" borderId="8" xfId="0" applyFont="1" applyFill="1" applyBorder="1" applyAlignment="1" applyProtection="1">
      <alignment vertical="center"/>
      <protection locked="0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4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protection locked="0"/>
    </xf>
    <xf numFmtId="0" fontId="0" fillId="0" borderId="0" xfId="0" applyBorder="1" applyProtection="1">
      <protection locked="0"/>
    </xf>
    <xf numFmtId="0" fontId="1" fillId="0" borderId="0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19" fillId="0" borderId="0" xfId="0" applyFont="1" applyBorder="1" applyProtection="1">
      <protection locked="0"/>
    </xf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Protection="1"/>
    <xf numFmtId="0" fontId="1" fillId="0" borderId="0" xfId="0" applyFont="1" applyBorder="1" applyProtection="1"/>
    <xf numFmtId="0" fontId="6" fillId="0" borderId="11" xfId="0" applyFont="1" applyFill="1" applyBorder="1" applyAlignment="1" applyProtection="1">
      <alignment vertical="center"/>
    </xf>
    <xf numFmtId="16" fontId="16" fillId="2" borderId="1" xfId="0" applyNumberFormat="1" applyFont="1" applyFill="1" applyBorder="1" applyAlignment="1" applyProtection="1">
      <alignment horizontal="center" vertical="center"/>
    </xf>
    <xf numFmtId="0" fontId="21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31" fillId="0" borderId="1" xfId="0" applyFont="1" applyBorder="1"/>
    <xf numFmtId="0" fontId="33" fillId="0" borderId="8" xfId="0" applyFont="1" applyBorder="1" applyAlignment="1"/>
    <xf numFmtId="0" fontId="33" fillId="0" borderId="11" xfId="0" applyFont="1" applyBorder="1" applyAlignment="1"/>
    <xf numFmtId="0" fontId="33" fillId="0" borderId="4" xfId="0" applyFont="1" applyBorder="1" applyAlignment="1"/>
    <xf numFmtId="0" fontId="34" fillId="0" borderId="9" xfId="0" applyFont="1" applyBorder="1" applyAlignment="1"/>
    <xf numFmtId="0" fontId="34" fillId="0" borderId="13" xfId="0" applyFont="1" applyBorder="1" applyAlignment="1"/>
    <xf numFmtId="0" fontId="34" fillId="0" borderId="10" xfId="0" applyFont="1" applyBorder="1" applyAlignment="1"/>
    <xf numFmtId="0" fontId="31" fillId="0" borderId="0" xfId="0" applyFont="1" applyBorder="1"/>
    <xf numFmtId="0" fontId="33" fillId="0" borderId="0" xfId="0" applyFont="1" applyBorder="1" applyAlignment="1"/>
    <xf numFmtId="0" fontId="35" fillId="0" borderId="0" xfId="0" applyFont="1"/>
    <xf numFmtId="0" fontId="34" fillId="0" borderId="0" xfId="0" applyFont="1" applyBorder="1" applyAlignment="1"/>
    <xf numFmtId="0" fontId="25" fillId="0" borderId="11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25" fillId="0" borderId="8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/>
    </xf>
    <xf numFmtId="0" fontId="31" fillId="0" borderId="12" xfId="0" applyFont="1" applyBorder="1" applyAlignment="1">
      <alignment horizontal="center"/>
    </xf>
    <xf numFmtId="0" fontId="21" fillId="0" borderId="4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38" fillId="0" borderId="11" xfId="0" applyFont="1" applyFill="1" applyBorder="1" applyAlignment="1" applyProtection="1">
      <alignment horizontal="center" vertical="center"/>
      <protection locked="0"/>
    </xf>
    <xf numFmtId="0" fontId="14" fillId="0" borderId="2" xfId="0" applyFont="1" applyBorder="1" applyAlignment="1"/>
    <xf numFmtId="0" fontId="14" fillId="0" borderId="12" xfId="0" applyFont="1" applyBorder="1" applyAlignment="1"/>
    <xf numFmtId="0" fontId="14" fillId="0" borderId="3" xfId="0" applyFont="1" applyBorder="1" applyAlignment="1"/>
    <xf numFmtId="0" fontId="36" fillId="2" borderId="8" xfId="0" applyFont="1" applyFill="1" applyBorder="1" applyAlignment="1"/>
    <xf numFmtId="0" fontId="36" fillId="2" borderId="11" xfId="0" applyFont="1" applyFill="1" applyBorder="1" applyAlignment="1"/>
    <xf numFmtId="0" fontId="36" fillId="2" borderId="4" xfId="0" applyFont="1" applyFill="1" applyBorder="1" applyAlignment="1"/>
    <xf numFmtId="0" fontId="41" fillId="0" borderId="11" xfId="0" applyFont="1" applyFill="1" applyBorder="1" applyAlignment="1" applyProtection="1">
      <alignment vertical="center"/>
      <protection locked="0"/>
    </xf>
    <xf numFmtId="0" fontId="24" fillId="0" borderId="1" xfId="0" applyFont="1" applyBorder="1" applyAlignment="1">
      <alignment horizontal="center" wrapText="1"/>
    </xf>
    <xf numFmtId="0" fontId="14" fillId="0" borderId="12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/>
    </xf>
    <xf numFmtId="0" fontId="33" fillId="0" borderId="16" xfId="0" applyFont="1" applyBorder="1" applyAlignment="1"/>
    <xf numFmtId="0" fontId="34" fillId="0" borderId="13" xfId="0" applyFont="1" applyBorder="1" applyAlignment="1">
      <alignment horizontal="center"/>
    </xf>
    <xf numFmtId="0" fontId="0" fillId="0" borderId="0" xfId="0" applyAlignment="1">
      <alignment horizontal="center"/>
    </xf>
    <xf numFmtId="14" fontId="33" fillId="0" borderId="0" xfId="0" applyNumberFormat="1" applyFont="1" applyBorder="1" applyAlignment="1"/>
    <xf numFmtId="0" fontId="33" fillId="0" borderId="18" xfId="0" applyFont="1" applyBorder="1" applyAlignment="1"/>
    <xf numFmtId="0" fontId="34" fillId="0" borderId="0" xfId="0" applyFont="1" applyBorder="1" applyAlignment="1">
      <alignment horizontal="center"/>
    </xf>
    <xf numFmtId="0" fontId="0" fillId="0" borderId="0" xfId="0" applyBorder="1"/>
    <xf numFmtId="0" fontId="33" fillId="0" borderId="15" xfId="0" applyFont="1" applyBorder="1" applyAlignment="1">
      <alignment horizontal="right"/>
    </xf>
    <xf numFmtId="0" fontId="33" fillId="0" borderId="19" xfId="0" applyFont="1" applyBorder="1" applyAlignment="1"/>
    <xf numFmtId="0" fontId="34" fillId="0" borderId="10" xfId="0" applyFont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top"/>
    </xf>
    <xf numFmtId="0" fontId="2" fillId="2" borderId="20" xfId="0" applyFont="1" applyFill="1" applyBorder="1" applyAlignment="1" applyProtection="1">
      <alignment horizontal="center"/>
      <protection locked="0"/>
    </xf>
    <xf numFmtId="0" fontId="44" fillId="2" borderId="20" xfId="0" applyFont="1" applyFill="1" applyBorder="1" applyAlignment="1" applyProtection="1">
      <protection locked="0"/>
    </xf>
    <xf numFmtId="0" fontId="37" fillId="2" borderId="20" xfId="0" applyFont="1" applyFill="1" applyBorder="1" applyAlignment="1" applyProtection="1">
      <alignment horizontal="center" vertical="center"/>
      <protection locked="0"/>
    </xf>
    <xf numFmtId="1" fontId="7" fillId="0" borderId="20" xfId="0" applyNumberFormat="1" applyFont="1" applyFill="1" applyBorder="1" applyAlignment="1" applyProtection="1">
      <alignment horizontal="center" vertical="center"/>
      <protection locked="0"/>
    </xf>
    <xf numFmtId="1" fontId="7" fillId="2" borderId="20" xfId="0" applyNumberFormat="1" applyFont="1" applyFill="1" applyBorder="1" applyAlignment="1" applyProtection="1">
      <alignment horizontal="center" vertical="center"/>
      <protection locked="0"/>
    </xf>
    <xf numFmtId="1" fontId="7" fillId="2" borderId="20" xfId="0" applyNumberFormat="1" applyFont="1" applyFill="1" applyBorder="1" applyAlignment="1" applyProtection="1">
      <alignment horizontal="center" vertical="center"/>
    </xf>
    <xf numFmtId="0" fontId="13" fillId="0" borderId="20" xfId="0" applyFont="1" applyBorder="1" applyAlignment="1" applyProtection="1">
      <alignment horizontal="center"/>
      <protection locked="0"/>
    </xf>
    <xf numFmtId="2" fontId="7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18" fillId="2" borderId="20" xfId="0" quotePrefix="1" applyFont="1" applyFill="1" applyBorder="1" applyAlignment="1" applyProtection="1">
      <alignment horizontal="center" vertical="center"/>
      <protection locked="0"/>
    </xf>
    <xf numFmtId="1" fontId="10" fillId="2" borderId="20" xfId="0" applyNumberFormat="1" applyFont="1" applyFill="1" applyBorder="1" applyAlignment="1" applyProtection="1">
      <alignment horizontal="center" vertical="center"/>
      <protection locked="0"/>
    </xf>
    <xf numFmtId="0" fontId="10" fillId="2" borderId="20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protection locked="0"/>
    </xf>
    <xf numFmtId="0" fontId="5" fillId="2" borderId="21" xfId="0" applyFont="1" applyFill="1" applyBorder="1" applyAlignment="1" applyProtection="1">
      <alignment horizontal="center" vertical="center" textRotation="90"/>
      <protection locked="0"/>
    </xf>
    <xf numFmtId="0" fontId="5" fillId="2" borderId="22" xfId="0" applyFont="1" applyFill="1" applyBorder="1" applyAlignment="1" applyProtection="1">
      <alignment horizontal="center" vertical="center" textRotation="90"/>
      <protection locked="0"/>
    </xf>
    <xf numFmtId="0" fontId="6" fillId="2" borderId="11" xfId="0" applyFont="1" applyFill="1" applyBorder="1" applyAlignment="1" applyProtection="1">
      <protection locked="0"/>
    </xf>
    <xf numFmtId="0" fontId="6" fillId="2" borderId="4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alignment vertical="center"/>
      <protection locked="0"/>
    </xf>
    <xf numFmtId="0" fontId="0" fillId="0" borderId="20" xfId="0" applyBorder="1" applyProtection="1">
      <protection locked="0"/>
    </xf>
    <xf numFmtId="1" fontId="42" fillId="2" borderId="20" xfId="0" applyNumberFormat="1" applyFont="1" applyFill="1" applyBorder="1" applyAlignment="1" applyProtection="1">
      <alignment horizontal="center" vertical="center"/>
      <protection locked="0"/>
    </xf>
    <xf numFmtId="1" fontId="43" fillId="2" borderId="20" xfId="0" applyNumberFormat="1" applyFont="1" applyFill="1" applyBorder="1" applyAlignment="1" applyProtection="1">
      <alignment horizontal="center" vertical="center"/>
    </xf>
    <xf numFmtId="0" fontId="8" fillId="2" borderId="20" xfId="0" applyFont="1" applyFill="1" applyBorder="1" applyAlignment="1" applyProtection="1">
      <alignment horizontal="center"/>
      <protection locked="0"/>
    </xf>
    <xf numFmtId="164" fontId="44" fillId="0" borderId="20" xfId="0" applyNumberFormat="1" applyFont="1" applyFill="1" applyBorder="1" applyAlignment="1" applyProtection="1">
      <alignment vertical="center"/>
      <protection locked="0"/>
    </xf>
    <xf numFmtId="1" fontId="8" fillId="0" borderId="20" xfId="0" applyNumberFormat="1" applyFont="1" applyFill="1" applyBorder="1" applyAlignment="1" applyProtection="1">
      <alignment horizontal="center" vertical="center"/>
      <protection locked="0"/>
    </xf>
    <xf numFmtId="1" fontId="8" fillId="2" borderId="20" xfId="0" applyNumberFormat="1" applyFont="1" applyFill="1" applyBorder="1" applyAlignment="1" applyProtection="1">
      <alignment horizontal="center" vertical="center"/>
      <protection locked="0"/>
    </xf>
    <xf numFmtId="0" fontId="44" fillId="0" borderId="20" xfId="0" applyFont="1" applyBorder="1" applyAlignment="1" applyProtection="1">
      <alignment horizontal="center" vertical="center"/>
      <protection locked="0"/>
    </xf>
    <xf numFmtId="1" fontId="8" fillId="2" borderId="20" xfId="0" applyNumberFormat="1" applyFont="1" applyFill="1" applyBorder="1" applyAlignment="1" applyProtection="1">
      <alignment horizontal="center" vertical="center"/>
    </xf>
    <xf numFmtId="0" fontId="47" fillId="2" borderId="20" xfId="0" applyFont="1" applyFill="1" applyBorder="1" applyAlignment="1" applyProtection="1">
      <alignment horizontal="center"/>
      <protection locked="0"/>
    </xf>
    <xf numFmtId="0" fontId="1" fillId="2" borderId="23" xfId="0" applyFont="1" applyFill="1" applyBorder="1" applyAlignment="1" applyProtection="1">
      <alignment vertical="center"/>
      <protection locked="0"/>
    </xf>
    <xf numFmtId="0" fontId="1" fillId="2" borderId="24" xfId="0" applyFont="1" applyFill="1" applyBorder="1" applyAlignment="1" applyProtection="1">
      <alignment horizontal="left" vertical="center"/>
      <protection locked="0"/>
    </xf>
    <xf numFmtId="1" fontId="42" fillId="2" borderId="25" xfId="0" applyNumberFormat="1" applyFont="1" applyFill="1" applyBorder="1" applyAlignment="1" applyProtection="1">
      <alignment horizontal="center" vertical="center"/>
      <protection locked="0"/>
    </xf>
    <xf numFmtId="0" fontId="39" fillId="2" borderId="23" xfId="0" applyFont="1" applyFill="1" applyBorder="1" applyAlignment="1" applyProtection="1">
      <alignment vertical="center"/>
      <protection locked="0"/>
    </xf>
    <xf numFmtId="0" fontId="1" fillId="2" borderId="26" xfId="0" applyFont="1" applyFill="1" applyBorder="1" applyAlignment="1" applyProtection="1">
      <alignment vertical="center"/>
      <protection locked="0"/>
    </xf>
    <xf numFmtId="0" fontId="1" fillId="2" borderId="26" xfId="0" applyFont="1" applyFill="1" applyBorder="1" applyAlignment="1" applyProtection="1">
      <alignment horizontal="left" vertical="center"/>
      <protection locked="0"/>
    </xf>
    <xf numFmtId="0" fontId="40" fillId="2" borderId="24" xfId="0" applyFont="1" applyFill="1" applyBorder="1" applyAlignment="1" applyProtection="1">
      <alignment vertical="center"/>
      <protection locked="0"/>
    </xf>
    <xf numFmtId="1" fontId="42" fillId="2" borderId="24" xfId="0" applyNumberFormat="1" applyFont="1" applyFill="1" applyBorder="1" applyAlignment="1" applyProtection="1">
      <alignment horizontal="center" vertical="center"/>
      <protection locked="0"/>
    </xf>
    <xf numFmtId="1" fontId="43" fillId="2" borderId="25" xfId="0" applyNumberFormat="1" applyFont="1" applyFill="1" applyBorder="1" applyAlignment="1" applyProtection="1">
      <alignment horizontal="center" vertical="center"/>
    </xf>
    <xf numFmtId="0" fontId="7" fillId="2" borderId="26" xfId="0" applyFont="1" applyFill="1" applyBorder="1" applyAlignment="1" applyProtection="1">
      <alignment vertical="center"/>
      <protection locked="0"/>
    </xf>
    <xf numFmtId="0" fontId="7" fillId="2" borderId="24" xfId="0" applyFont="1" applyFill="1" applyBorder="1" applyAlignment="1" applyProtection="1">
      <alignment vertical="center"/>
      <protection locked="0"/>
    </xf>
    <xf numFmtId="0" fontId="34" fillId="0" borderId="0" xfId="0" applyFont="1" applyBorder="1" applyAlignment="1">
      <alignment horizontal="center"/>
    </xf>
    <xf numFmtId="0" fontId="8" fillId="2" borderId="20" xfId="0" applyFont="1" applyFill="1" applyBorder="1" applyAlignment="1" applyProtection="1">
      <alignment horizontal="center"/>
    </xf>
    <xf numFmtId="0" fontId="45" fillId="2" borderId="20" xfId="0" applyFont="1" applyFill="1" applyBorder="1" applyAlignment="1" applyProtection="1">
      <alignment horizontal="center"/>
      <protection locked="0"/>
    </xf>
    <xf numFmtId="1" fontId="43" fillId="2" borderId="23" xfId="0" applyNumberFormat="1" applyFont="1" applyFill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center"/>
      <protection locked="0"/>
    </xf>
    <xf numFmtId="0" fontId="46" fillId="2" borderId="28" xfId="0" applyFont="1" applyFill="1" applyBorder="1" applyAlignment="1" applyProtection="1">
      <alignment horizontal="center"/>
      <protection locked="0"/>
    </xf>
    <xf numFmtId="1" fontId="8" fillId="0" borderId="25" xfId="0" applyNumberFormat="1" applyFont="1" applyFill="1" applyBorder="1" applyAlignment="1" applyProtection="1">
      <alignment horizontal="center" vertical="center"/>
      <protection locked="0"/>
    </xf>
    <xf numFmtId="1" fontId="8" fillId="2" borderId="25" xfId="0" applyNumberFormat="1" applyFont="1" applyFill="1" applyBorder="1" applyAlignment="1" applyProtection="1">
      <alignment horizontal="center" vertical="center"/>
      <protection locked="0"/>
    </xf>
    <xf numFmtId="0" fontId="44" fillId="0" borderId="25" xfId="0" applyFont="1" applyBorder="1" applyAlignment="1" applyProtection="1">
      <alignment horizontal="center" vertical="center"/>
      <protection locked="0"/>
    </xf>
    <xf numFmtId="0" fontId="8" fillId="2" borderId="29" xfId="0" applyFont="1" applyFill="1" applyBorder="1" applyAlignment="1" applyProtection="1">
      <alignment horizontal="center" vertical="center"/>
      <protection locked="0"/>
    </xf>
    <xf numFmtId="0" fontId="8" fillId="2" borderId="30" xfId="0" applyFont="1" applyFill="1" applyBorder="1" applyAlignment="1" applyProtection="1">
      <alignment horizontal="center" vertical="center"/>
      <protection locked="0"/>
    </xf>
    <xf numFmtId="0" fontId="8" fillId="2" borderId="31" xfId="0" applyFont="1" applyFill="1" applyBorder="1" applyAlignment="1" applyProtection="1">
      <alignment horizontal="center" vertical="center"/>
      <protection locked="0"/>
    </xf>
    <xf numFmtId="0" fontId="45" fillId="2" borderId="28" xfId="0" applyFont="1" applyFill="1" applyBorder="1" applyAlignment="1" applyProtection="1">
      <alignment horizontal="center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 applyProtection="1"/>
    <xf numFmtId="0" fontId="6" fillId="0" borderId="0" xfId="0" applyFont="1" applyProtection="1">
      <protection locked="0"/>
    </xf>
    <xf numFmtId="1" fontId="6" fillId="0" borderId="0" xfId="0" applyNumberFormat="1" applyFont="1" applyBorder="1" applyProtection="1"/>
    <xf numFmtId="0" fontId="24" fillId="0" borderId="1" xfId="0" applyFont="1" applyBorder="1" applyAlignment="1">
      <alignment horizontal="center" wrapText="1"/>
    </xf>
    <xf numFmtId="0" fontId="15" fillId="0" borderId="9" xfId="0" applyFont="1" applyBorder="1"/>
    <xf numFmtId="1" fontId="50" fillId="0" borderId="3" xfId="0" applyNumberFormat="1" applyFont="1" applyBorder="1" applyAlignment="1" applyProtection="1">
      <alignment horizontal="center"/>
    </xf>
    <xf numFmtId="1" fontId="50" fillId="0" borderId="1" xfId="0" applyNumberFormat="1" applyFont="1" applyBorder="1" applyAlignment="1" applyProtection="1">
      <alignment horizontal="center"/>
    </xf>
    <xf numFmtId="0" fontId="50" fillId="3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15" fillId="0" borderId="2" xfId="0" applyFont="1" applyBorder="1"/>
    <xf numFmtId="0" fontId="51" fillId="3" borderId="1" xfId="0" applyFont="1" applyFill="1" applyBorder="1" applyAlignment="1" applyProtection="1">
      <alignment horizontal="center"/>
      <protection locked="0"/>
    </xf>
    <xf numFmtId="0" fontId="15" fillId="0" borderId="8" xfId="0" applyFont="1" applyBorder="1"/>
    <xf numFmtId="16" fontId="49" fillId="2" borderId="1" xfId="0" applyNumberFormat="1" applyFont="1" applyFill="1" applyBorder="1" applyAlignment="1" applyProtection="1">
      <alignment horizontal="center" vertical="center"/>
    </xf>
    <xf numFmtId="0" fontId="44" fillId="0" borderId="20" xfId="0" applyFont="1" applyBorder="1" applyAlignment="1" applyProtection="1">
      <alignment horizontal="center"/>
      <protection locked="0"/>
    </xf>
    <xf numFmtId="1" fontId="44" fillId="2" borderId="20" xfId="0" applyNumberFormat="1" applyFont="1" applyFill="1" applyBorder="1" applyAlignment="1" applyProtection="1">
      <alignment horizontal="center" vertical="center"/>
      <protection locked="0"/>
    </xf>
    <xf numFmtId="0" fontId="44" fillId="2" borderId="20" xfId="0" applyFont="1" applyFill="1" applyBorder="1" applyAlignment="1" applyProtection="1">
      <alignment horizontal="center" vertical="center"/>
      <protection locked="0"/>
    </xf>
    <xf numFmtId="0" fontId="44" fillId="2" borderId="20" xfId="0" quotePrefix="1" applyFont="1" applyFill="1" applyBorder="1" applyAlignment="1" applyProtection="1">
      <alignment horizontal="center" vertical="center"/>
      <protection locked="0"/>
    </xf>
    <xf numFmtId="164" fontId="4" fillId="0" borderId="20" xfId="0" applyNumberFormat="1" applyFont="1" applyFill="1" applyBorder="1" applyAlignment="1" applyProtection="1">
      <alignment vertical="center" textRotation="90"/>
      <protection locked="0"/>
    </xf>
    <xf numFmtId="0" fontId="44" fillId="0" borderId="0" xfId="0" applyFont="1"/>
    <xf numFmtId="0" fontId="44" fillId="0" borderId="2" xfId="0" applyFont="1" applyBorder="1"/>
    <xf numFmtId="0" fontId="36" fillId="2" borderId="20" xfId="0" applyFont="1" applyFill="1" applyBorder="1" applyAlignment="1" applyProtection="1">
      <alignment horizontal="center" vertical="center"/>
      <protection locked="0"/>
    </xf>
    <xf numFmtId="0" fontId="54" fillId="2" borderId="20" xfId="0" quotePrefix="1" applyFont="1" applyFill="1" applyBorder="1" applyAlignment="1" applyProtection="1">
      <alignment horizontal="center" vertical="center"/>
      <protection locked="0"/>
    </xf>
    <xf numFmtId="0" fontId="44" fillId="0" borderId="20" xfId="0" applyFont="1" applyBorder="1" applyAlignment="1">
      <alignment horizontal="center" vertical="center"/>
    </xf>
    <xf numFmtId="0" fontId="46" fillId="0" borderId="20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wrapText="1"/>
    </xf>
    <xf numFmtId="1" fontId="8" fillId="0" borderId="0" xfId="0" applyNumberFormat="1" applyFont="1" applyFill="1" applyBorder="1" applyAlignment="1" applyProtection="1">
      <alignment horizontal="center" vertical="center"/>
      <protection locked="0"/>
    </xf>
    <xf numFmtId="1" fontId="8" fillId="2" borderId="0" xfId="0" applyNumberFormat="1" applyFont="1" applyFill="1" applyBorder="1" applyAlignment="1" applyProtection="1">
      <alignment horizontal="center" vertical="center"/>
      <protection locked="0"/>
    </xf>
    <xf numFmtId="0" fontId="44" fillId="0" borderId="0" xfId="0" applyFont="1" applyBorder="1" applyAlignment="1" applyProtection="1">
      <alignment horizontal="center"/>
      <protection locked="0"/>
    </xf>
    <xf numFmtId="2" fontId="7" fillId="2" borderId="0" xfId="0" applyNumberFormat="1" applyFont="1" applyFill="1" applyBorder="1" applyAlignment="1" applyProtection="1">
      <alignment horizontal="center" vertical="center"/>
      <protection locked="0"/>
    </xf>
    <xf numFmtId="1" fontId="8" fillId="2" borderId="0" xfId="0" applyNumberFormat="1" applyFont="1" applyFill="1" applyBorder="1" applyAlignment="1" applyProtection="1">
      <alignment horizontal="center" vertical="center"/>
    </xf>
    <xf numFmtId="1" fontId="46" fillId="2" borderId="20" xfId="0" applyNumberFormat="1" applyFont="1" applyFill="1" applyBorder="1" applyAlignment="1" applyProtection="1">
      <alignment horizontal="center" vertical="center"/>
      <protection locked="0"/>
    </xf>
    <xf numFmtId="0" fontId="44" fillId="0" borderId="12" xfId="0" applyFont="1" applyBorder="1"/>
    <xf numFmtId="0" fontId="44" fillId="0" borderId="3" xfId="0" applyFont="1" applyBorder="1"/>
    <xf numFmtId="0" fontId="50" fillId="2" borderId="12" xfId="0" applyFont="1" applyFill="1" applyBorder="1" applyAlignment="1" applyProtection="1">
      <alignment vertical="center"/>
      <protection locked="0"/>
    </xf>
    <xf numFmtId="0" fontId="50" fillId="2" borderId="3" xfId="0" applyFont="1" applyFill="1" applyBorder="1" applyAlignment="1" applyProtection="1">
      <alignment vertical="center"/>
      <protection locked="0"/>
    </xf>
    <xf numFmtId="0" fontId="50" fillId="2" borderId="2" xfId="0" applyFont="1" applyFill="1" applyBorder="1" applyAlignment="1" applyProtection="1">
      <alignment vertical="center"/>
      <protection locked="0"/>
    </xf>
    <xf numFmtId="0" fontId="50" fillId="2" borderId="12" xfId="0" applyFont="1" applyFill="1" applyBorder="1" applyAlignment="1" applyProtection="1">
      <alignment horizontal="left" vertical="center"/>
      <protection locked="0"/>
    </xf>
    <xf numFmtId="0" fontId="50" fillId="2" borderId="3" xfId="0" applyFont="1" applyFill="1" applyBorder="1" applyAlignment="1" applyProtection="1">
      <alignment horizontal="left" vertical="center"/>
      <protection locked="0"/>
    </xf>
    <xf numFmtId="164" fontId="55" fillId="0" borderId="20" xfId="0" applyNumberFormat="1" applyFont="1" applyFill="1" applyBorder="1" applyAlignment="1" applyProtection="1">
      <alignment vertical="center" textRotation="90"/>
      <protection locked="0"/>
    </xf>
    <xf numFmtId="1" fontId="44" fillId="0" borderId="1" xfId="0" applyNumberFormat="1" applyFont="1" applyBorder="1" applyAlignment="1" applyProtection="1">
      <alignment horizontal="center"/>
    </xf>
    <xf numFmtId="0" fontId="9" fillId="0" borderId="11" xfId="0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57" fillId="0" borderId="2" xfId="0" applyFont="1" applyBorder="1" applyAlignment="1" applyProtection="1">
      <alignment vertical="center"/>
      <protection locked="0"/>
    </xf>
    <xf numFmtId="0" fontId="57" fillId="0" borderId="12" xfId="0" applyFont="1" applyBorder="1" applyAlignment="1" applyProtection="1">
      <alignment vertical="center"/>
      <protection locked="0"/>
    </xf>
    <xf numFmtId="0" fontId="57" fillId="0" borderId="3" xfId="0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58" fillId="0" borderId="2" xfId="0" applyFont="1" applyBorder="1" applyAlignment="1" applyProtection="1">
      <alignment vertical="center"/>
      <protection locked="0"/>
    </xf>
    <xf numFmtId="0" fontId="58" fillId="0" borderId="0" xfId="0" applyFont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/>
    </xf>
    <xf numFmtId="2" fontId="7" fillId="2" borderId="25" xfId="0" applyNumberFormat="1" applyFont="1" applyFill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/>
      <protection locked="0"/>
    </xf>
    <xf numFmtId="0" fontId="3" fillId="2" borderId="20" xfId="0" quotePrefix="1" applyFont="1" applyFill="1" applyBorder="1" applyAlignment="1" applyProtection="1">
      <alignment horizontal="center" vertical="center"/>
      <protection locked="0"/>
    </xf>
    <xf numFmtId="0" fontId="59" fillId="0" borderId="20" xfId="0" applyFont="1" applyBorder="1" applyAlignment="1" applyProtection="1">
      <alignment horizontal="center"/>
      <protection locked="0"/>
    </xf>
    <xf numFmtId="1" fontId="38" fillId="0" borderId="11" xfId="0" applyNumberFormat="1" applyFont="1" applyFill="1" applyBorder="1" applyAlignment="1" applyProtection="1">
      <alignment horizontal="center" vertical="center"/>
      <protection locked="0"/>
    </xf>
    <xf numFmtId="0" fontId="22" fillId="0" borderId="13" xfId="0" applyFont="1" applyBorder="1" applyAlignment="1">
      <alignment vertical="center"/>
    </xf>
    <xf numFmtId="0" fontId="22" fillId="0" borderId="10" xfId="0" applyFont="1" applyBorder="1" applyAlignment="1">
      <alignment vertical="center"/>
    </xf>
    <xf numFmtId="0" fontId="22" fillId="0" borderId="12" xfId="0" applyFont="1" applyBorder="1" applyAlignment="1">
      <alignment vertical="center" textRotation="90"/>
    </xf>
    <xf numFmtId="0" fontId="22" fillId="0" borderId="3" xfId="0" applyFont="1" applyBorder="1" applyAlignment="1">
      <alignment vertical="center" textRotation="90"/>
    </xf>
    <xf numFmtId="0" fontId="17" fillId="2" borderId="2" xfId="0" applyFont="1" applyFill="1" applyBorder="1" applyAlignment="1" applyProtection="1">
      <alignment vertical="center"/>
      <protection locked="0"/>
    </xf>
    <xf numFmtId="0" fontId="60" fillId="0" borderId="2" xfId="0" applyFont="1" applyBorder="1" applyProtection="1">
      <protection locked="0"/>
    </xf>
    <xf numFmtId="0" fontId="44" fillId="0" borderId="2" xfId="0" applyFont="1" applyBorder="1" applyAlignment="1" applyProtection="1">
      <alignment vertical="center"/>
      <protection locked="0"/>
    </xf>
    <xf numFmtId="1" fontId="2" fillId="0" borderId="1" xfId="0" applyNumberFormat="1" applyFont="1" applyBorder="1" applyAlignment="1" applyProtection="1">
      <alignment horizontal="center"/>
    </xf>
    <xf numFmtId="1" fontId="15" fillId="0" borderId="1" xfId="0" applyNumberFormat="1" applyFont="1" applyBorder="1" applyAlignment="1" applyProtection="1">
      <alignment horizontal="center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44" fillId="2" borderId="20" xfId="0" applyFont="1" applyFill="1" applyBorder="1" applyAlignment="1" applyProtection="1">
      <alignment horizontal="center"/>
    </xf>
    <xf numFmtId="1" fontId="44" fillId="2" borderId="25" xfId="0" applyNumberFormat="1" applyFont="1" applyFill="1" applyBorder="1" applyAlignment="1" applyProtection="1">
      <alignment horizontal="center" vertical="center"/>
      <protection locked="0"/>
    </xf>
    <xf numFmtId="0" fontId="2" fillId="2" borderId="25" xfId="0" applyFont="1" applyFill="1" applyBorder="1" applyAlignment="1" applyProtection="1">
      <alignment horizontal="center" vertical="center"/>
      <protection locked="0"/>
    </xf>
    <xf numFmtId="1" fontId="44" fillId="2" borderId="24" xfId="0" applyNumberFormat="1" applyFont="1" applyFill="1" applyBorder="1" applyAlignment="1" applyProtection="1">
      <alignment horizontal="center" vertical="center"/>
    </xf>
    <xf numFmtId="1" fontId="44" fillId="2" borderId="20" xfId="0" applyNumberFormat="1" applyFont="1" applyFill="1" applyBorder="1" applyAlignment="1" applyProtection="1">
      <alignment horizontal="center" vertical="center"/>
    </xf>
    <xf numFmtId="0" fontId="31" fillId="0" borderId="2" xfId="0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30" fillId="0" borderId="11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52" fillId="0" borderId="6" xfId="0" applyFont="1" applyFill="1" applyBorder="1" applyAlignment="1">
      <alignment horizontal="center"/>
    </xf>
    <xf numFmtId="0" fontId="38" fillId="0" borderId="11" xfId="0" applyFont="1" applyFill="1" applyBorder="1" applyAlignment="1" applyProtection="1">
      <alignment vertical="center"/>
      <protection locked="0"/>
    </xf>
    <xf numFmtId="0" fontId="63" fillId="0" borderId="3" xfId="0" applyFont="1" applyBorder="1" applyAlignment="1">
      <alignment horizontal="center"/>
    </xf>
    <xf numFmtId="0" fontId="36" fillId="2" borderId="20" xfId="0" applyFont="1" applyFill="1" applyBorder="1" applyAlignment="1" applyProtection="1">
      <alignment horizontal="left" vertical="center"/>
      <protection locked="0"/>
    </xf>
    <xf numFmtId="0" fontId="64" fillId="4" borderId="20" xfId="0" applyFont="1" applyFill="1" applyBorder="1" applyAlignment="1" applyProtection="1">
      <alignment horizontal="center"/>
      <protection locked="0"/>
    </xf>
    <xf numFmtId="0" fontId="36" fillId="2" borderId="24" xfId="0" applyFont="1" applyFill="1" applyBorder="1" applyAlignment="1" applyProtection="1">
      <alignment horizontal="center" vertical="center"/>
      <protection locked="0"/>
    </xf>
    <xf numFmtId="0" fontId="38" fillId="0" borderId="20" xfId="0" applyFont="1" applyFill="1" applyBorder="1" applyAlignment="1" applyProtection="1">
      <alignment horizontal="center"/>
      <protection locked="0"/>
    </xf>
    <xf numFmtId="0" fontId="16" fillId="2" borderId="20" xfId="0" applyFont="1" applyFill="1" applyBorder="1" applyAlignment="1" applyProtection="1">
      <alignment textRotation="90"/>
    </xf>
    <xf numFmtId="0" fontId="15" fillId="2" borderId="20" xfId="0" applyFont="1" applyFill="1" applyBorder="1" applyAlignment="1" applyProtection="1">
      <alignment horizontal="center" vertical="center" textRotation="90"/>
      <protection locked="0"/>
    </xf>
    <xf numFmtId="0" fontId="45" fillId="2" borderId="20" xfId="0" applyFont="1" applyFill="1" applyBorder="1" applyAlignment="1" applyProtection="1">
      <alignment horizontal="center" vertical="center" textRotation="90"/>
      <protection locked="0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3" fillId="2" borderId="27" xfId="0" applyFont="1" applyFill="1" applyBorder="1" applyAlignment="1" applyProtection="1">
      <alignment horizontal="center" vertical="center" wrapText="1"/>
      <protection locked="0"/>
    </xf>
    <xf numFmtId="0" fontId="53" fillId="2" borderId="25" xfId="0" applyFont="1" applyFill="1" applyBorder="1" applyAlignment="1" applyProtection="1">
      <alignment horizontal="center" vertical="center" wrapText="1"/>
      <protection locked="0"/>
    </xf>
    <xf numFmtId="0" fontId="16" fillId="2" borderId="20" xfId="0" applyFont="1" applyFill="1" applyBorder="1" applyAlignment="1" applyProtection="1">
      <alignment horizontal="center" vertical="center" textRotation="90" wrapText="1"/>
      <protection locked="0"/>
    </xf>
    <xf numFmtId="0" fontId="16" fillId="2" borderId="24" xfId="0" applyFont="1" applyFill="1" applyBorder="1" applyAlignment="1" applyProtection="1">
      <alignment horizontal="center" vertical="center"/>
      <protection locked="0"/>
    </xf>
    <xf numFmtId="0" fontId="16" fillId="2" borderId="20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2" fillId="2" borderId="28" xfId="0" applyFont="1" applyFill="1" applyBorder="1" applyAlignment="1" applyProtection="1">
      <alignment horizontal="center" vertical="center"/>
      <protection locked="0"/>
    </xf>
    <xf numFmtId="164" fontId="44" fillId="2" borderId="24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20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28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32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25" xfId="0" applyNumberFormat="1" applyFont="1" applyFill="1" applyBorder="1" applyAlignment="1" applyProtection="1">
      <alignment horizontal="center" vertical="center" textRotation="90"/>
      <protection locked="0"/>
    </xf>
    <xf numFmtId="0" fontId="48" fillId="2" borderId="25" xfId="0" applyFont="1" applyFill="1" applyBorder="1" applyAlignment="1" applyProtection="1">
      <alignment horizontal="center" vertical="center" wrapText="1"/>
      <protection locked="0"/>
    </xf>
    <xf numFmtId="0" fontId="16" fillId="2" borderId="20" xfId="0" applyFont="1" applyFill="1" applyBorder="1" applyAlignment="1" applyProtection="1">
      <alignment vertical="center" textRotation="90"/>
    </xf>
    <xf numFmtId="16" fontId="16" fillId="2" borderId="2" xfId="0" applyNumberFormat="1" applyFont="1" applyFill="1" applyBorder="1" applyAlignment="1" applyProtection="1">
      <alignment horizontal="left" vertical="center"/>
      <protection locked="0"/>
    </xf>
    <xf numFmtId="16" fontId="16" fillId="2" borderId="12" xfId="0" applyNumberFormat="1" applyFont="1" applyFill="1" applyBorder="1" applyAlignment="1" applyProtection="1">
      <alignment horizontal="left" vertical="center"/>
      <protection locked="0"/>
    </xf>
    <xf numFmtId="16" fontId="16" fillId="2" borderId="3" xfId="0" applyNumberFormat="1" applyFont="1" applyFill="1" applyBorder="1" applyAlignment="1" applyProtection="1">
      <alignment horizontal="left" vertical="center"/>
      <protection locked="0"/>
    </xf>
    <xf numFmtId="0" fontId="17" fillId="2" borderId="2" xfId="0" applyFont="1" applyFill="1" applyBorder="1" applyAlignment="1" applyProtection="1">
      <alignment horizontal="left" vertical="center"/>
      <protection locked="0"/>
    </xf>
    <xf numFmtId="0" fontId="17" fillId="2" borderId="12" xfId="0" applyFont="1" applyFill="1" applyBorder="1" applyAlignment="1" applyProtection="1">
      <alignment horizontal="left" vertical="center"/>
      <protection locked="0"/>
    </xf>
    <xf numFmtId="0" fontId="17" fillId="2" borderId="3" xfId="0" applyFont="1" applyFill="1" applyBorder="1" applyAlignment="1" applyProtection="1">
      <alignment horizontal="left" vertical="center"/>
      <protection locked="0"/>
    </xf>
    <xf numFmtId="0" fontId="34" fillId="0" borderId="17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16" fontId="9" fillId="2" borderId="2" xfId="0" applyNumberFormat="1" applyFont="1" applyFill="1" applyBorder="1" applyAlignment="1">
      <alignment horizontal="center" vertical="center"/>
    </xf>
    <xf numFmtId="16" fontId="9" fillId="2" borderId="12" xfId="0" applyNumberFormat="1" applyFont="1" applyFill="1" applyBorder="1" applyAlignment="1">
      <alignment horizontal="center" vertical="center"/>
    </xf>
    <xf numFmtId="16" fontId="9" fillId="2" borderId="3" xfId="0" applyNumberFormat="1" applyFont="1" applyFill="1" applyBorder="1" applyAlignment="1">
      <alignment horizontal="center" vertical="center"/>
    </xf>
    <xf numFmtId="14" fontId="33" fillId="0" borderId="0" xfId="0" applyNumberFormat="1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2" fillId="2" borderId="5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164" fontId="1" fillId="2" borderId="20" xfId="0" applyNumberFormat="1" applyFont="1" applyFill="1" applyBorder="1" applyAlignment="1" applyProtection="1">
      <alignment horizontal="center" vertical="center" textRotation="90"/>
      <protection locked="0"/>
    </xf>
    <xf numFmtId="164" fontId="1" fillId="2" borderId="24" xfId="0" applyNumberFormat="1" applyFont="1" applyFill="1" applyBorder="1" applyAlignment="1" applyProtection="1">
      <alignment horizontal="center" vertical="center" textRotation="90"/>
      <protection locked="0"/>
    </xf>
    <xf numFmtId="0" fontId="50" fillId="2" borderId="2" xfId="0" applyFont="1" applyFill="1" applyBorder="1" applyAlignment="1" applyProtection="1">
      <alignment horizontal="left" vertical="center"/>
      <protection locked="0"/>
    </xf>
    <xf numFmtId="0" fontId="50" fillId="2" borderId="12" xfId="0" applyFont="1" applyFill="1" applyBorder="1" applyAlignment="1" applyProtection="1">
      <alignment horizontal="left" vertical="center"/>
      <protection locked="0"/>
    </xf>
    <xf numFmtId="0" fontId="50" fillId="2" borderId="3" xfId="0" applyFont="1" applyFill="1" applyBorder="1" applyAlignment="1" applyProtection="1">
      <alignment horizontal="left" vertical="center"/>
      <protection locked="0"/>
    </xf>
    <xf numFmtId="0" fontId="16" fillId="2" borderId="24" xfId="0" applyFont="1" applyFill="1" applyBorder="1" applyAlignment="1" applyProtection="1">
      <alignment horizontal="center" vertical="center" textRotation="90" wrapText="1"/>
      <protection locked="0"/>
    </xf>
    <xf numFmtId="164" fontId="1" fillId="2" borderId="28" xfId="0" applyNumberFormat="1" applyFont="1" applyFill="1" applyBorder="1" applyAlignment="1" applyProtection="1">
      <alignment horizontal="center" vertical="center" textRotation="90"/>
      <protection locked="0"/>
    </xf>
    <xf numFmtId="164" fontId="1" fillId="2" borderId="32" xfId="0" applyNumberFormat="1" applyFont="1" applyFill="1" applyBorder="1" applyAlignment="1" applyProtection="1">
      <alignment horizontal="center" vertical="center" textRotation="90"/>
      <protection locked="0"/>
    </xf>
    <xf numFmtId="164" fontId="1" fillId="2" borderId="25" xfId="0" applyNumberFormat="1" applyFont="1" applyFill="1" applyBorder="1" applyAlignment="1" applyProtection="1">
      <alignment horizontal="center" vertical="center" textRotation="90"/>
      <protection locked="0"/>
    </xf>
    <xf numFmtId="0" fontId="16" fillId="2" borderId="23" xfId="0" applyFont="1" applyFill="1" applyBorder="1" applyAlignment="1" applyProtection="1">
      <alignment horizontal="center" vertical="center"/>
      <protection locked="0"/>
    </xf>
    <xf numFmtId="0" fontId="16" fillId="2" borderId="26" xfId="0" applyFont="1" applyFill="1" applyBorder="1" applyAlignment="1" applyProtection="1">
      <alignment horizontal="center" vertical="center"/>
      <protection locked="0"/>
    </xf>
    <xf numFmtId="0" fontId="56" fillId="2" borderId="25" xfId="0" applyFont="1" applyFill="1" applyBorder="1" applyAlignment="1" applyProtection="1">
      <alignment horizontal="center" vertical="center" wrapText="1"/>
      <protection locked="0"/>
    </xf>
    <xf numFmtId="14" fontId="33" fillId="0" borderId="11" xfId="0" applyNumberFormat="1" applyFont="1" applyBorder="1" applyAlignment="1">
      <alignment horizontal="center"/>
    </xf>
    <xf numFmtId="0" fontId="34" fillId="0" borderId="13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 vertical="center" textRotation="90"/>
    </xf>
    <xf numFmtId="0" fontId="33" fillId="0" borderId="11" xfId="0" applyFont="1" applyBorder="1" applyAlignment="1">
      <alignment horizontal="center"/>
    </xf>
    <xf numFmtId="0" fontId="31" fillId="0" borderId="2" xfId="0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22" fillId="0" borderId="2" xfId="0" applyFont="1" applyBorder="1" applyAlignment="1">
      <alignment horizontal="center" vertical="center" textRotation="90"/>
    </xf>
    <xf numFmtId="0" fontId="22" fillId="0" borderId="12" xfId="0" applyFont="1" applyBorder="1" applyAlignment="1">
      <alignment horizontal="center" vertical="center" textRotation="90"/>
    </xf>
    <xf numFmtId="0" fontId="22" fillId="0" borderId="3" xfId="0" applyFont="1" applyBorder="1" applyAlignment="1">
      <alignment horizontal="center" vertical="center" textRotation="90"/>
    </xf>
    <xf numFmtId="0" fontId="32" fillId="0" borderId="2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14" fontId="31" fillId="0" borderId="9" xfId="0" applyNumberFormat="1" applyFont="1" applyBorder="1" applyAlignment="1">
      <alignment horizontal="center"/>
    </xf>
    <xf numFmtId="0" fontId="31" fillId="0" borderId="10" xfId="0" applyFont="1" applyBorder="1" applyAlignment="1">
      <alignment horizontal="center"/>
    </xf>
    <xf numFmtId="0" fontId="31" fillId="0" borderId="9" xfId="0" applyFont="1" applyBorder="1" applyAlignment="1">
      <alignment horizontal="center"/>
    </xf>
    <xf numFmtId="0" fontId="28" fillId="0" borderId="2" xfId="0" applyFont="1" applyBorder="1" applyAlignment="1">
      <alignment horizontal="center"/>
    </xf>
    <xf numFmtId="0" fontId="28" fillId="0" borderId="11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28" fillId="0" borderId="2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textRotation="90"/>
    </xf>
    <xf numFmtId="0" fontId="30" fillId="0" borderId="8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0" fillId="0" borderId="33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 textRotation="90"/>
    </xf>
    <xf numFmtId="0" fontId="22" fillId="0" borderId="4" xfId="0" applyFont="1" applyBorder="1" applyAlignment="1">
      <alignment horizontal="center" vertical="center" textRotation="90"/>
    </xf>
    <xf numFmtId="0" fontId="14" fillId="0" borderId="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26" fillId="0" borderId="8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52" fillId="0" borderId="2" xfId="0" applyFont="1" applyFill="1" applyBorder="1" applyAlignment="1">
      <alignment horizontal="center"/>
    </xf>
    <xf numFmtId="0" fontId="52" fillId="0" borderId="3" xfId="0" applyFont="1" applyFill="1" applyBorder="1" applyAlignment="1">
      <alignment horizontal="center"/>
    </xf>
    <xf numFmtId="0" fontId="44" fillId="0" borderId="2" xfId="0" applyFont="1" applyFill="1" applyBorder="1" applyAlignment="1">
      <alignment horizontal="left"/>
    </xf>
    <xf numFmtId="0" fontId="44" fillId="0" borderId="12" xfId="0" applyFont="1" applyFill="1" applyBorder="1" applyAlignment="1">
      <alignment horizontal="left"/>
    </xf>
    <xf numFmtId="0" fontId="44" fillId="0" borderId="3" xfId="0" applyFont="1" applyFill="1" applyBorder="1" applyAlignment="1">
      <alignment horizontal="left"/>
    </xf>
    <xf numFmtId="0" fontId="25" fillId="0" borderId="8" xfId="0" applyFont="1" applyBorder="1" applyAlignment="1">
      <alignment horizontal="center"/>
    </xf>
    <xf numFmtId="0" fontId="25" fillId="0" borderId="1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20" fillId="0" borderId="2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wrapText="1"/>
    </xf>
    <xf numFmtId="0" fontId="24" fillId="0" borderId="1" xfId="0" applyFont="1" applyBorder="1" applyAlignment="1">
      <alignment horizontal="center" wrapText="1"/>
    </xf>
    <xf numFmtId="0" fontId="22" fillId="0" borderId="2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1" fillId="0" borderId="2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62" fillId="0" borderId="20" xfId="0" applyFont="1" applyBorder="1" applyAlignment="1">
      <alignment horizontal="center"/>
    </xf>
    <xf numFmtId="0" fontId="15" fillId="0" borderId="20" xfId="2" applyFont="1" applyBorder="1" applyAlignment="1"/>
    <xf numFmtId="0" fontId="15" fillId="0" borderId="20" xfId="2" applyFont="1" applyBorder="1"/>
    <xf numFmtId="0" fontId="62" fillId="6" borderId="20" xfId="0" applyFont="1" applyFill="1" applyBorder="1" applyAlignment="1">
      <alignment horizontal="center"/>
    </xf>
    <xf numFmtId="0" fontId="15" fillId="6" borderId="20" xfId="2" applyFont="1" applyFill="1" applyBorder="1"/>
    <xf numFmtId="0" fontId="15" fillId="5" borderId="20" xfId="2" applyFont="1" applyFill="1" applyBorder="1" applyAlignment="1"/>
    <xf numFmtId="0" fontId="45" fillId="0" borderId="20" xfId="0" applyFont="1" applyBorder="1"/>
    <xf numFmtId="0" fontId="45" fillId="0" borderId="20" xfId="0" applyFont="1" applyFill="1" applyBorder="1"/>
    <xf numFmtId="0" fontId="15" fillId="5" borderId="20" xfId="2" applyFont="1" applyFill="1" applyBorder="1"/>
    <xf numFmtId="0" fontId="2" fillId="6" borderId="20" xfId="2" applyFont="1" applyFill="1" applyBorder="1" applyAlignment="1"/>
    <xf numFmtId="0" fontId="15" fillId="6" borderId="20" xfId="2" applyFont="1" applyFill="1" applyBorder="1" applyAlignment="1"/>
    <xf numFmtId="0" fontId="65" fillId="5" borderId="20" xfId="2" applyFont="1" applyFill="1" applyBorder="1" applyAlignment="1"/>
    <xf numFmtId="0" fontId="65" fillId="0" borderId="20" xfId="2" applyFont="1" applyFill="1" applyBorder="1" applyAlignment="1"/>
  </cellXfs>
  <cellStyles count="3">
    <cellStyle name="Normal" xfId="0" builtinId="0"/>
    <cellStyle name="Normal 3" xfId="1"/>
    <cellStyle name="Normal 4" xfId="2"/>
  </cellStyles>
  <dxfs count="4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J56"/>
  <sheetViews>
    <sheetView tabSelected="1" view="pageBreakPreview" zoomScale="63" zoomScaleNormal="75" zoomScaleSheetLayoutView="63" workbookViewId="0">
      <pane xSplit="2" ySplit="6" topLeftCell="C7" activePane="bottomRight" state="frozen"/>
      <selection activeCell="A2" sqref="A1:F3"/>
      <selection pane="topRight" activeCell="A2" sqref="A1:F3"/>
      <selection pane="bottomLeft" activeCell="A2" sqref="A1:F3"/>
      <selection pane="bottomRight" activeCell="A7" sqref="A7:B51"/>
    </sheetView>
  </sheetViews>
  <sheetFormatPr defaultColWidth="9.109375" defaultRowHeight="27.6" x14ac:dyDescent="0.4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17" customWidth="1"/>
    <col min="54" max="55" width="13" style="10" customWidth="1"/>
    <col min="56" max="16384" width="9.109375" style="10"/>
  </cols>
  <sheetData>
    <row r="1" spans="1:62" s="5" customFormat="1" ht="35.1" customHeight="1" x14ac:dyDescent="0.45">
      <c r="A1" s="200" t="s">
        <v>65</v>
      </c>
      <c r="B1" s="201"/>
      <c r="C1" s="206" t="s">
        <v>8</v>
      </c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7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191"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71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62" s="5" customFormat="1" ht="35.1" customHeight="1" x14ac:dyDescent="0.45">
      <c r="A2" s="202" t="s">
        <v>76</v>
      </c>
      <c r="B2" s="202"/>
      <c r="C2" s="97" t="s">
        <v>15</v>
      </c>
      <c r="D2" s="80"/>
      <c r="E2" s="91"/>
      <c r="F2" s="94" t="s">
        <v>72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">
        <v>73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04" t="s">
        <v>3</v>
      </c>
      <c r="AS2" s="205"/>
      <c r="AT2" s="205"/>
      <c r="AU2" s="205"/>
      <c r="AV2" s="203" t="s">
        <v>9</v>
      </c>
      <c r="AW2" s="199" t="s">
        <v>4</v>
      </c>
      <c r="AX2" s="198" t="s">
        <v>5</v>
      </c>
      <c r="AY2" s="198" t="s">
        <v>7</v>
      </c>
      <c r="AZ2" s="76" t="s">
        <v>7</v>
      </c>
      <c r="BA2" s="115"/>
    </row>
    <row r="3" spans="1:62" s="5" customFormat="1" ht="24.9" customHeight="1" x14ac:dyDescent="0.45">
      <c r="A3" s="208" t="s">
        <v>69</v>
      </c>
      <c r="B3" s="208"/>
      <c r="C3" s="98">
        <v>1</v>
      </c>
      <c r="D3" s="82">
        <v>2</v>
      </c>
      <c r="E3" s="82">
        <v>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COUNT(C4:AP4)+'Pauta2-1T 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3"/>
      <c r="AW3" s="199"/>
      <c r="AX3" s="198"/>
      <c r="AY3" s="198"/>
      <c r="AZ3" s="76"/>
      <c r="BA3" s="115"/>
    </row>
    <row r="4" spans="1:62" s="5" customFormat="1" ht="50.1" customHeight="1" x14ac:dyDescent="0.45">
      <c r="A4" s="208"/>
      <c r="B4" s="208"/>
      <c r="C4" s="211"/>
      <c r="D4" s="212"/>
      <c r="E4" s="212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3"/>
      <c r="V4" s="213"/>
      <c r="W4" s="213"/>
      <c r="X4" s="213"/>
      <c r="Y4" s="213"/>
      <c r="Z4" s="213"/>
      <c r="AA4" s="213"/>
      <c r="AB4" s="213"/>
      <c r="AC4" s="213"/>
      <c r="AD4" s="213"/>
      <c r="AE4" s="213"/>
      <c r="AF4" s="213"/>
      <c r="AG4" s="213"/>
      <c r="AH4" s="213"/>
      <c r="AI4" s="213"/>
      <c r="AJ4" s="213"/>
      <c r="AK4" s="213"/>
      <c r="AL4" s="213"/>
      <c r="AM4" s="213"/>
      <c r="AN4" s="213"/>
      <c r="AO4" s="213"/>
      <c r="AP4" s="213"/>
      <c r="AQ4" s="197" t="s">
        <v>0</v>
      </c>
      <c r="AR4" s="133"/>
      <c r="AS4" s="133"/>
      <c r="AT4" s="133"/>
      <c r="AU4" s="133"/>
      <c r="AV4" s="203"/>
      <c r="AW4" s="199"/>
      <c r="AX4" s="198"/>
      <c r="AY4" s="198"/>
      <c r="AZ4" s="76"/>
      <c r="BA4" s="115"/>
    </row>
    <row r="5" spans="1:62" s="5" customFormat="1" ht="24.9" customHeight="1" thickBot="1" x14ac:dyDescent="0.5">
      <c r="A5" s="209" t="s">
        <v>1</v>
      </c>
      <c r="B5" s="209" t="s">
        <v>2</v>
      </c>
      <c r="C5" s="211"/>
      <c r="D5" s="212"/>
      <c r="E5" s="212"/>
      <c r="F5" s="214"/>
      <c r="G5" s="214"/>
      <c r="H5" s="214"/>
      <c r="I5" s="214"/>
      <c r="J5" s="214"/>
      <c r="K5" s="214"/>
      <c r="L5" s="214"/>
      <c r="M5" s="214"/>
      <c r="N5" s="214"/>
      <c r="O5" s="214"/>
      <c r="P5" s="214"/>
      <c r="Q5" s="214"/>
      <c r="R5" s="214"/>
      <c r="S5" s="214"/>
      <c r="T5" s="214"/>
      <c r="U5" s="214"/>
      <c r="V5" s="214"/>
      <c r="W5" s="214"/>
      <c r="X5" s="214"/>
      <c r="Y5" s="214"/>
      <c r="Z5" s="214"/>
      <c r="AA5" s="214"/>
      <c r="AB5" s="214"/>
      <c r="AC5" s="214"/>
      <c r="AD5" s="214"/>
      <c r="AE5" s="214"/>
      <c r="AF5" s="214"/>
      <c r="AG5" s="214"/>
      <c r="AH5" s="214"/>
      <c r="AI5" s="214"/>
      <c r="AJ5" s="214"/>
      <c r="AK5" s="214"/>
      <c r="AL5" s="214"/>
      <c r="AM5" s="214"/>
      <c r="AN5" s="214"/>
      <c r="AO5" s="214"/>
      <c r="AP5" s="214"/>
      <c r="AQ5" s="197"/>
      <c r="AR5" s="84" t="s">
        <v>52</v>
      </c>
      <c r="AS5" s="194" t="s">
        <v>75</v>
      </c>
      <c r="AT5" s="84" t="s">
        <v>53</v>
      </c>
      <c r="AU5" s="84" t="s">
        <v>54</v>
      </c>
      <c r="AV5" s="203"/>
      <c r="AW5" s="199"/>
      <c r="AX5" s="198"/>
      <c r="AY5" s="198"/>
      <c r="AZ5" s="76"/>
      <c r="BA5" s="115"/>
    </row>
    <row r="6" spans="1:62" s="5" customFormat="1" ht="24.9" customHeight="1" thickBot="1" x14ac:dyDescent="0.5">
      <c r="A6" s="209"/>
      <c r="B6" s="210"/>
      <c r="C6" s="211"/>
      <c r="D6" s="212"/>
      <c r="E6" s="212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5"/>
      <c r="Z6" s="215"/>
      <c r="AA6" s="215"/>
      <c r="AB6" s="215"/>
      <c r="AC6" s="215"/>
      <c r="AD6" s="215"/>
      <c r="AE6" s="215"/>
      <c r="AF6" s="215"/>
      <c r="AG6" s="215"/>
      <c r="AH6" s="215"/>
      <c r="AI6" s="215"/>
      <c r="AJ6" s="215"/>
      <c r="AK6" s="215"/>
      <c r="AL6" s="215"/>
      <c r="AM6" s="215"/>
      <c r="AN6" s="215"/>
      <c r="AO6" s="215"/>
      <c r="AP6" s="215"/>
      <c r="AQ6" s="83">
        <f>COUNT(C4:AP4)</f>
        <v>0</v>
      </c>
      <c r="AR6" s="111"/>
      <c r="AS6" s="112">
        <v>10</v>
      </c>
      <c r="AT6" s="112"/>
      <c r="AU6" s="113"/>
      <c r="AV6" s="203"/>
      <c r="AW6" s="199"/>
      <c r="AX6" s="198"/>
      <c r="AY6" s="198"/>
      <c r="AZ6" s="77"/>
      <c r="BA6" s="115"/>
    </row>
    <row r="7" spans="1:62" s="5" customFormat="1" ht="24.9" customHeight="1" thickBot="1" x14ac:dyDescent="0.5">
      <c r="A7" s="332">
        <v>1</v>
      </c>
      <c r="B7" s="333" t="s">
        <v>77</v>
      </c>
      <c r="C7" s="195" t="s">
        <v>48</v>
      </c>
      <c r="D7" s="136" t="s">
        <v>48</v>
      </c>
      <c r="E7" s="136" t="s">
        <v>48</v>
      </c>
      <c r="F7" s="136" t="s">
        <v>48</v>
      </c>
      <c r="G7" s="136" t="s">
        <v>48</v>
      </c>
      <c r="H7" s="136" t="s">
        <v>48</v>
      </c>
      <c r="I7" s="136" t="s">
        <v>48</v>
      </c>
      <c r="J7" s="136" t="s">
        <v>48</v>
      </c>
      <c r="K7" s="136" t="s">
        <v>48</v>
      </c>
      <c r="L7" s="136" t="s">
        <v>48</v>
      </c>
      <c r="M7" s="136" t="s">
        <v>48</v>
      </c>
      <c r="N7" s="136" t="s">
        <v>48</v>
      </c>
      <c r="O7" s="136" t="s">
        <v>48</v>
      </c>
      <c r="P7" s="136" t="s">
        <v>48</v>
      </c>
      <c r="Q7" s="136" t="s">
        <v>48</v>
      </c>
      <c r="R7" s="136" t="s">
        <v>48</v>
      </c>
      <c r="S7" s="136" t="s">
        <v>48</v>
      </c>
      <c r="T7" s="136" t="s">
        <v>48</v>
      </c>
      <c r="U7" s="136" t="s">
        <v>48</v>
      </c>
      <c r="V7" s="136" t="s">
        <v>48</v>
      </c>
      <c r="W7" s="136" t="s">
        <v>48</v>
      </c>
      <c r="X7" s="136" t="s">
        <v>48</v>
      </c>
      <c r="Y7" s="136" t="s">
        <v>48</v>
      </c>
      <c r="Z7" s="136" t="s">
        <v>48</v>
      </c>
      <c r="AA7" s="136" t="s">
        <v>48</v>
      </c>
      <c r="AB7" s="136" t="s">
        <v>48</v>
      </c>
      <c r="AC7" s="136" t="s">
        <v>48</v>
      </c>
      <c r="AD7" s="136" t="s">
        <v>48</v>
      </c>
      <c r="AE7" s="136" t="s">
        <v>48</v>
      </c>
      <c r="AF7" s="136" t="s">
        <v>48</v>
      </c>
      <c r="AG7" s="136" t="s">
        <v>48</v>
      </c>
      <c r="AH7" s="136" t="s">
        <v>48</v>
      </c>
      <c r="AI7" s="136" t="s">
        <v>48</v>
      </c>
      <c r="AJ7" s="136" t="s">
        <v>48</v>
      </c>
      <c r="AK7" s="136" t="s">
        <v>48</v>
      </c>
      <c r="AL7" s="136" t="s">
        <v>48</v>
      </c>
      <c r="AM7" s="136" t="s">
        <v>48</v>
      </c>
      <c r="AN7" s="136" t="s">
        <v>48</v>
      </c>
      <c r="AO7" s="136" t="s">
        <v>48</v>
      </c>
      <c r="AP7" s="136" t="s">
        <v>48</v>
      </c>
      <c r="AQ7" s="103">
        <f t="shared" ref="AQ7:AQ51" si="0">COUNTIF(C7:AP7,"f")</f>
        <v>0</v>
      </c>
      <c r="AR7" s="86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8"/>
    </row>
    <row r="8" spans="1:62" s="5" customFormat="1" ht="24.9" customHeight="1" thickBot="1" x14ac:dyDescent="0.5">
      <c r="A8" s="332">
        <v>2</v>
      </c>
      <c r="B8" s="334" t="s">
        <v>78</v>
      </c>
      <c r="C8" s="195" t="s">
        <v>48</v>
      </c>
      <c r="D8" s="136" t="s">
        <v>48</v>
      </c>
      <c r="E8" s="136" t="s">
        <v>48</v>
      </c>
      <c r="F8" s="136" t="s">
        <v>48</v>
      </c>
      <c r="G8" s="136" t="s">
        <v>48</v>
      </c>
      <c r="H8" s="136" t="s">
        <v>48</v>
      </c>
      <c r="I8" s="136" t="s">
        <v>48</v>
      </c>
      <c r="J8" s="136" t="s">
        <v>48</v>
      </c>
      <c r="K8" s="136" t="s">
        <v>48</v>
      </c>
      <c r="L8" s="136" t="s">
        <v>48</v>
      </c>
      <c r="M8" s="136" t="s">
        <v>48</v>
      </c>
      <c r="N8" s="136" t="s">
        <v>48</v>
      </c>
      <c r="O8" s="136" t="s">
        <v>48</v>
      </c>
      <c r="P8" s="136" t="s">
        <v>48</v>
      </c>
      <c r="Q8" s="136" t="s">
        <v>48</v>
      </c>
      <c r="R8" s="136" t="s">
        <v>48</v>
      </c>
      <c r="S8" s="136" t="s">
        <v>48</v>
      </c>
      <c r="T8" s="136" t="s">
        <v>48</v>
      </c>
      <c r="U8" s="136" t="s">
        <v>48</v>
      </c>
      <c r="V8" s="136" t="s">
        <v>48</v>
      </c>
      <c r="W8" s="136" t="s">
        <v>48</v>
      </c>
      <c r="X8" s="136" t="s">
        <v>48</v>
      </c>
      <c r="Y8" s="136" t="s">
        <v>48</v>
      </c>
      <c r="Z8" s="136" t="s">
        <v>48</v>
      </c>
      <c r="AA8" s="136" t="s">
        <v>48</v>
      </c>
      <c r="AB8" s="136" t="s">
        <v>48</v>
      </c>
      <c r="AC8" s="136" t="s">
        <v>48</v>
      </c>
      <c r="AD8" s="136" t="s">
        <v>48</v>
      </c>
      <c r="AE8" s="136" t="s">
        <v>48</v>
      </c>
      <c r="AF8" s="136" t="s">
        <v>48</v>
      </c>
      <c r="AG8" s="136" t="s">
        <v>48</v>
      </c>
      <c r="AH8" s="136" t="s">
        <v>48</v>
      </c>
      <c r="AI8" s="136" t="s">
        <v>48</v>
      </c>
      <c r="AJ8" s="136" t="s">
        <v>48</v>
      </c>
      <c r="AK8" s="136" t="s">
        <v>48</v>
      </c>
      <c r="AL8" s="136" t="s">
        <v>48</v>
      </c>
      <c r="AM8" s="136" t="s">
        <v>48</v>
      </c>
      <c r="AN8" s="136" t="s">
        <v>48</v>
      </c>
      <c r="AO8" s="136" t="s">
        <v>48</v>
      </c>
      <c r="AP8" s="136" t="s">
        <v>48</v>
      </c>
      <c r="AQ8" s="103">
        <f t="shared" si="0"/>
        <v>0</v>
      </c>
      <c r="AR8" s="86"/>
      <c r="AS8" s="87"/>
      <c r="AT8" s="129"/>
      <c r="AU8" s="87"/>
      <c r="AV8" s="67"/>
      <c r="AW8" s="89">
        <f t="shared" ref="AW8:AW56" si="1">SUM(AR8,AT8,AU8)+SUM(MAX(AS8,AV8))</f>
        <v>0</v>
      </c>
      <c r="AX8" s="87"/>
      <c r="AY8" s="89">
        <f t="shared" ref="AY8:AY56" si="2">INT(AZ8)+IF(AZ8-INT(AZ8)&lt;0.25,0,IF(AZ8-INT(AZ8)&lt;0.5,0,1))</f>
        <v>0</v>
      </c>
      <c r="AZ8" s="59">
        <f>LARGE(AW8:AX8,1)</f>
        <v>0</v>
      </c>
      <c r="BA8" s="116"/>
    </row>
    <row r="9" spans="1:62" s="5" customFormat="1" ht="24.9" customHeight="1" thickBot="1" x14ac:dyDescent="0.5">
      <c r="A9" s="335">
        <v>3</v>
      </c>
      <c r="B9" s="336" t="s">
        <v>120</v>
      </c>
      <c r="C9" s="195" t="s">
        <v>48</v>
      </c>
      <c r="D9" s="136" t="s">
        <v>48</v>
      </c>
      <c r="E9" s="136" t="s">
        <v>48</v>
      </c>
      <c r="F9" s="136" t="s">
        <v>48</v>
      </c>
      <c r="G9" s="136" t="s">
        <v>48</v>
      </c>
      <c r="H9" s="136" t="s">
        <v>48</v>
      </c>
      <c r="I9" s="136" t="s">
        <v>48</v>
      </c>
      <c r="J9" s="136" t="s">
        <v>48</v>
      </c>
      <c r="K9" s="136" t="s">
        <v>48</v>
      </c>
      <c r="L9" s="136" t="s">
        <v>48</v>
      </c>
      <c r="M9" s="136" t="s">
        <v>48</v>
      </c>
      <c r="N9" s="136" t="s">
        <v>48</v>
      </c>
      <c r="O9" s="136" t="s">
        <v>48</v>
      </c>
      <c r="P9" s="136" t="s">
        <v>48</v>
      </c>
      <c r="Q9" s="136" t="s">
        <v>48</v>
      </c>
      <c r="R9" s="136" t="s">
        <v>48</v>
      </c>
      <c r="S9" s="136" t="s">
        <v>48</v>
      </c>
      <c r="T9" s="136" t="s">
        <v>48</v>
      </c>
      <c r="U9" s="136" t="s">
        <v>48</v>
      </c>
      <c r="V9" s="136" t="s">
        <v>48</v>
      </c>
      <c r="W9" s="136" t="s">
        <v>48</v>
      </c>
      <c r="X9" s="136" t="s">
        <v>48</v>
      </c>
      <c r="Y9" s="136" t="s">
        <v>48</v>
      </c>
      <c r="Z9" s="136" t="s">
        <v>48</v>
      </c>
      <c r="AA9" s="136" t="s">
        <v>48</v>
      </c>
      <c r="AB9" s="136" t="s">
        <v>48</v>
      </c>
      <c r="AC9" s="136" t="s">
        <v>48</v>
      </c>
      <c r="AD9" s="136" t="s">
        <v>48</v>
      </c>
      <c r="AE9" s="136" t="s">
        <v>48</v>
      </c>
      <c r="AF9" s="136" t="s">
        <v>48</v>
      </c>
      <c r="AG9" s="136" t="s">
        <v>48</v>
      </c>
      <c r="AH9" s="136" t="s">
        <v>48</v>
      </c>
      <c r="AI9" s="136" t="s">
        <v>48</v>
      </c>
      <c r="AJ9" s="136" t="s">
        <v>48</v>
      </c>
      <c r="AK9" s="136" t="s">
        <v>48</v>
      </c>
      <c r="AL9" s="136" t="s">
        <v>48</v>
      </c>
      <c r="AM9" s="136" t="s">
        <v>48</v>
      </c>
      <c r="AN9" s="136" t="s">
        <v>48</v>
      </c>
      <c r="AO9" s="136" t="s">
        <v>48</v>
      </c>
      <c r="AP9" s="136" t="s">
        <v>48</v>
      </c>
      <c r="AQ9" s="103">
        <f t="shared" si="0"/>
        <v>0</v>
      </c>
      <c r="AR9" s="86"/>
      <c r="AS9" s="87"/>
      <c r="AT9" s="129"/>
      <c r="AU9" s="87"/>
      <c r="AV9" s="67"/>
      <c r="AW9" s="89">
        <f t="shared" si="1"/>
        <v>0</v>
      </c>
      <c r="AX9" s="87"/>
      <c r="AY9" s="89">
        <f t="shared" si="2"/>
        <v>0</v>
      </c>
      <c r="AZ9" s="59">
        <f>LARGE(AW9:AX9,1)</f>
        <v>0</v>
      </c>
      <c r="BA9" s="116"/>
    </row>
    <row r="10" spans="1:62" s="6" customFormat="1" ht="24.9" customHeight="1" thickBot="1" x14ac:dyDescent="0.5">
      <c r="A10" s="332">
        <v>4</v>
      </c>
      <c r="B10" s="337" t="s">
        <v>79</v>
      </c>
      <c r="C10" s="195" t="s">
        <v>48</v>
      </c>
      <c r="D10" s="136" t="s">
        <v>48</v>
      </c>
      <c r="E10" s="136" t="s">
        <v>48</v>
      </c>
      <c r="F10" s="136" t="s">
        <v>48</v>
      </c>
      <c r="G10" s="136" t="s">
        <v>48</v>
      </c>
      <c r="H10" s="136" t="s">
        <v>48</v>
      </c>
      <c r="I10" s="136" t="s">
        <v>48</v>
      </c>
      <c r="J10" s="136" t="s">
        <v>48</v>
      </c>
      <c r="K10" s="136" t="s">
        <v>48</v>
      </c>
      <c r="L10" s="136" t="s">
        <v>48</v>
      </c>
      <c r="M10" s="136" t="s">
        <v>48</v>
      </c>
      <c r="N10" s="136" t="s">
        <v>48</v>
      </c>
      <c r="O10" s="136" t="s">
        <v>48</v>
      </c>
      <c r="P10" s="136" t="s">
        <v>48</v>
      </c>
      <c r="Q10" s="136" t="s">
        <v>48</v>
      </c>
      <c r="R10" s="136" t="s">
        <v>48</v>
      </c>
      <c r="S10" s="136" t="s">
        <v>48</v>
      </c>
      <c r="T10" s="136" t="s">
        <v>48</v>
      </c>
      <c r="U10" s="136" t="s">
        <v>48</v>
      </c>
      <c r="V10" s="136" t="s">
        <v>48</v>
      </c>
      <c r="W10" s="136" t="s">
        <v>48</v>
      </c>
      <c r="X10" s="136" t="s">
        <v>48</v>
      </c>
      <c r="Y10" s="136" t="s">
        <v>48</v>
      </c>
      <c r="Z10" s="136" t="s">
        <v>48</v>
      </c>
      <c r="AA10" s="136" t="s">
        <v>48</v>
      </c>
      <c r="AB10" s="136" t="s">
        <v>48</v>
      </c>
      <c r="AC10" s="136" t="s">
        <v>48</v>
      </c>
      <c r="AD10" s="136" t="s">
        <v>48</v>
      </c>
      <c r="AE10" s="136" t="s">
        <v>48</v>
      </c>
      <c r="AF10" s="136" t="s">
        <v>48</v>
      </c>
      <c r="AG10" s="136" t="s">
        <v>48</v>
      </c>
      <c r="AH10" s="136" t="s">
        <v>48</v>
      </c>
      <c r="AI10" s="136" t="s">
        <v>48</v>
      </c>
      <c r="AJ10" s="136" t="s">
        <v>48</v>
      </c>
      <c r="AK10" s="136" t="s">
        <v>48</v>
      </c>
      <c r="AL10" s="136" t="s">
        <v>48</v>
      </c>
      <c r="AM10" s="136" t="s">
        <v>48</v>
      </c>
      <c r="AN10" s="136" t="s">
        <v>48</v>
      </c>
      <c r="AO10" s="136" t="s">
        <v>48</v>
      </c>
      <c r="AP10" s="136" t="s">
        <v>48</v>
      </c>
      <c r="AQ10" s="103">
        <f t="shared" si="0"/>
        <v>0</v>
      </c>
      <c r="AR10" s="86"/>
      <c r="AS10" s="87"/>
      <c r="AT10" s="129"/>
      <c r="AU10" s="87"/>
      <c r="AV10" s="71"/>
      <c r="AW10" s="89">
        <f t="shared" si="1"/>
        <v>0</v>
      </c>
      <c r="AX10" s="87"/>
      <c r="AY10" s="89">
        <f t="shared" si="2"/>
        <v>0</v>
      </c>
      <c r="AZ10" s="59">
        <f>LARGE(AW10:AX10,1)</f>
        <v>0</v>
      </c>
      <c r="BA10" s="116"/>
    </row>
    <row r="11" spans="1:62" s="5" customFormat="1" ht="24.9" customHeight="1" thickBot="1" x14ac:dyDescent="0.5">
      <c r="A11" s="332">
        <v>5</v>
      </c>
      <c r="B11" s="333" t="s">
        <v>80</v>
      </c>
      <c r="C11" s="195" t="s">
        <v>48</v>
      </c>
      <c r="D11" s="136" t="s">
        <v>48</v>
      </c>
      <c r="E11" s="136" t="s">
        <v>48</v>
      </c>
      <c r="F11" s="136" t="s">
        <v>48</v>
      </c>
      <c r="G11" s="136" t="s">
        <v>48</v>
      </c>
      <c r="H11" s="136" t="s">
        <v>48</v>
      </c>
      <c r="I11" s="136" t="s">
        <v>48</v>
      </c>
      <c r="J11" s="136" t="s">
        <v>48</v>
      </c>
      <c r="K11" s="136" t="s">
        <v>48</v>
      </c>
      <c r="L11" s="136" t="s">
        <v>48</v>
      </c>
      <c r="M11" s="136" t="s">
        <v>48</v>
      </c>
      <c r="N11" s="136" t="s">
        <v>48</v>
      </c>
      <c r="O11" s="136" t="s">
        <v>48</v>
      </c>
      <c r="P11" s="136" t="s">
        <v>48</v>
      </c>
      <c r="Q11" s="136" t="s">
        <v>48</v>
      </c>
      <c r="R11" s="136" t="s">
        <v>48</v>
      </c>
      <c r="S11" s="136" t="s">
        <v>48</v>
      </c>
      <c r="T11" s="136" t="s">
        <v>48</v>
      </c>
      <c r="U11" s="136" t="s">
        <v>48</v>
      </c>
      <c r="V11" s="136" t="s">
        <v>48</v>
      </c>
      <c r="W11" s="136" t="s">
        <v>48</v>
      </c>
      <c r="X11" s="136" t="s">
        <v>48</v>
      </c>
      <c r="Y11" s="136" t="s">
        <v>48</v>
      </c>
      <c r="Z11" s="136" t="s">
        <v>48</v>
      </c>
      <c r="AA11" s="136" t="s">
        <v>48</v>
      </c>
      <c r="AB11" s="136" t="s">
        <v>48</v>
      </c>
      <c r="AC11" s="136" t="s">
        <v>48</v>
      </c>
      <c r="AD11" s="136" t="s">
        <v>48</v>
      </c>
      <c r="AE11" s="136" t="s">
        <v>48</v>
      </c>
      <c r="AF11" s="136" t="s">
        <v>48</v>
      </c>
      <c r="AG11" s="136" t="s">
        <v>48</v>
      </c>
      <c r="AH11" s="136" t="s">
        <v>48</v>
      </c>
      <c r="AI11" s="136" t="s">
        <v>48</v>
      </c>
      <c r="AJ11" s="136" t="s">
        <v>48</v>
      </c>
      <c r="AK11" s="136" t="s">
        <v>48</v>
      </c>
      <c r="AL11" s="136" t="s">
        <v>48</v>
      </c>
      <c r="AM11" s="136" t="s">
        <v>48</v>
      </c>
      <c r="AN11" s="136" t="s">
        <v>48</v>
      </c>
      <c r="AO11" s="136" t="s">
        <v>48</v>
      </c>
      <c r="AP11" s="136" t="s">
        <v>48</v>
      </c>
      <c r="AQ11" s="103">
        <f t="shared" si="0"/>
        <v>0</v>
      </c>
      <c r="AR11" s="86"/>
      <c r="AS11" s="87"/>
      <c r="AT11" s="137"/>
      <c r="AU11" s="87"/>
      <c r="AV11" s="72"/>
      <c r="AW11" s="89">
        <f t="shared" si="1"/>
        <v>0</v>
      </c>
      <c r="AX11" s="87"/>
      <c r="AY11" s="89">
        <f t="shared" si="2"/>
        <v>0</v>
      </c>
      <c r="AZ11" s="59">
        <f t="shared" ref="AZ11:AZ22" si="3">LARGE(AW11:AX11,1)</f>
        <v>0</v>
      </c>
      <c r="BA11" s="116"/>
      <c r="BB11" s="7"/>
      <c r="BC11" s="7"/>
    </row>
    <row r="12" spans="1:62" s="8" customFormat="1" ht="24.9" customHeight="1" thickBot="1" x14ac:dyDescent="0.5">
      <c r="A12" s="332">
        <v>6</v>
      </c>
      <c r="B12" s="333" t="s">
        <v>81</v>
      </c>
      <c r="C12" s="195" t="s">
        <v>48</v>
      </c>
      <c r="D12" s="136" t="s">
        <v>48</v>
      </c>
      <c r="E12" s="136" t="s">
        <v>48</v>
      </c>
      <c r="F12" s="136" t="s">
        <v>48</v>
      </c>
      <c r="G12" s="136" t="s">
        <v>48</v>
      </c>
      <c r="H12" s="136" t="s">
        <v>48</v>
      </c>
      <c r="I12" s="136" t="s">
        <v>48</v>
      </c>
      <c r="J12" s="136" t="s">
        <v>48</v>
      </c>
      <c r="K12" s="136" t="s">
        <v>48</v>
      </c>
      <c r="L12" s="136" t="s">
        <v>48</v>
      </c>
      <c r="M12" s="136" t="s">
        <v>48</v>
      </c>
      <c r="N12" s="136" t="s">
        <v>48</v>
      </c>
      <c r="O12" s="136" t="s">
        <v>48</v>
      </c>
      <c r="P12" s="136" t="s">
        <v>48</v>
      </c>
      <c r="Q12" s="136" t="s">
        <v>48</v>
      </c>
      <c r="R12" s="136" t="s">
        <v>48</v>
      </c>
      <c r="S12" s="136" t="s">
        <v>48</v>
      </c>
      <c r="T12" s="136" t="s">
        <v>48</v>
      </c>
      <c r="U12" s="136" t="s">
        <v>48</v>
      </c>
      <c r="V12" s="136" t="s">
        <v>48</v>
      </c>
      <c r="W12" s="136" t="s">
        <v>48</v>
      </c>
      <c r="X12" s="136" t="s">
        <v>48</v>
      </c>
      <c r="Y12" s="136" t="s">
        <v>48</v>
      </c>
      <c r="Z12" s="136" t="s">
        <v>48</v>
      </c>
      <c r="AA12" s="136" t="s">
        <v>48</v>
      </c>
      <c r="AB12" s="136" t="s">
        <v>48</v>
      </c>
      <c r="AC12" s="136" t="s">
        <v>48</v>
      </c>
      <c r="AD12" s="136" t="s">
        <v>48</v>
      </c>
      <c r="AE12" s="136" t="s">
        <v>48</v>
      </c>
      <c r="AF12" s="136" t="s">
        <v>48</v>
      </c>
      <c r="AG12" s="136" t="s">
        <v>48</v>
      </c>
      <c r="AH12" s="136" t="s">
        <v>48</v>
      </c>
      <c r="AI12" s="136" t="s">
        <v>48</v>
      </c>
      <c r="AJ12" s="136" t="s">
        <v>48</v>
      </c>
      <c r="AK12" s="136" t="s">
        <v>48</v>
      </c>
      <c r="AL12" s="136" t="s">
        <v>48</v>
      </c>
      <c r="AM12" s="136" t="s">
        <v>48</v>
      </c>
      <c r="AN12" s="136" t="s">
        <v>48</v>
      </c>
      <c r="AO12" s="136" t="s">
        <v>48</v>
      </c>
      <c r="AP12" s="136" t="s">
        <v>48</v>
      </c>
      <c r="AQ12" s="103">
        <f t="shared" si="0"/>
        <v>0</v>
      </c>
      <c r="AR12" s="86"/>
      <c r="AS12" s="87"/>
      <c r="AT12" s="129"/>
      <c r="AU12" s="87"/>
      <c r="AV12" s="67"/>
      <c r="AW12" s="89">
        <f t="shared" si="1"/>
        <v>0</v>
      </c>
      <c r="AX12" s="87"/>
      <c r="AY12" s="89">
        <f t="shared" si="2"/>
        <v>0</v>
      </c>
      <c r="AZ12" s="59">
        <f t="shared" si="3"/>
        <v>0</v>
      </c>
      <c r="BA12" s="116"/>
      <c r="BB12" s="7"/>
      <c r="BC12" s="7"/>
    </row>
    <row r="13" spans="1:62" s="5" customFormat="1" ht="24.9" customHeight="1" thickBot="1" x14ac:dyDescent="0.5">
      <c r="A13" s="332">
        <v>7</v>
      </c>
      <c r="B13" s="337" t="s">
        <v>82</v>
      </c>
      <c r="C13" s="195" t="s">
        <v>48</v>
      </c>
      <c r="D13" s="136" t="s">
        <v>48</v>
      </c>
      <c r="E13" s="136" t="s">
        <v>48</v>
      </c>
      <c r="F13" s="136" t="s">
        <v>48</v>
      </c>
      <c r="G13" s="136" t="s">
        <v>48</v>
      </c>
      <c r="H13" s="136" t="s">
        <v>48</v>
      </c>
      <c r="I13" s="136" t="s">
        <v>48</v>
      </c>
      <c r="J13" s="136" t="s">
        <v>48</v>
      </c>
      <c r="K13" s="136" t="s">
        <v>48</v>
      </c>
      <c r="L13" s="136" t="s">
        <v>48</v>
      </c>
      <c r="M13" s="136" t="s">
        <v>48</v>
      </c>
      <c r="N13" s="136" t="s">
        <v>48</v>
      </c>
      <c r="O13" s="136" t="s">
        <v>48</v>
      </c>
      <c r="P13" s="136" t="s">
        <v>48</v>
      </c>
      <c r="Q13" s="136" t="s">
        <v>48</v>
      </c>
      <c r="R13" s="136" t="s">
        <v>48</v>
      </c>
      <c r="S13" s="136" t="s">
        <v>48</v>
      </c>
      <c r="T13" s="136" t="s">
        <v>48</v>
      </c>
      <c r="U13" s="136" t="s">
        <v>48</v>
      </c>
      <c r="V13" s="136" t="s">
        <v>48</v>
      </c>
      <c r="W13" s="136" t="s">
        <v>48</v>
      </c>
      <c r="X13" s="136" t="s">
        <v>48</v>
      </c>
      <c r="Y13" s="136" t="s">
        <v>48</v>
      </c>
      <c r="Z13" s="136" t="s">
        <v>48</v>
      </c>
      <c r="AA13" s="136" t="s">
        <v>48</v>
      </c>
      <c r="AB13" s="136" t="s">
        <v>48</v>
      </c>
      <c r="AC13" s="136" t="s">
        <v>48</v>
      </c>
      <c r="AD13" s="136" t="s">
        <v>48</v>
      </c>
      <c r="AE13" s="136" t="s">
        <v>48</v>
      </c>
      <c r="AF13" s="136" t="s">
        <v>48</v>
      </c>
      <c r="AG13" s="136" t="s">
        <v>48</v>
      </c>
      <c r="AH13" s="136" t="s">
        <v>48</v>
      </c>
      <c r="AI13" s="136" t="s">
        <v>48</v>
      </c>
      <c r="AJ13" s="136" t="s">
        <v>48</v>
      </c>
      <c r="AK13" s="136" t="s">
        <v>48</v>
      </c>
      <c r="AL13" s="136" t="s">
        <v>48</v>
      </c>
      <c r="AM13" s="136" t="s">
        <v>48</v>
      </c>
      <c r="AN13" s="136" t="s">
        <v>48</v>
      </c>
      <c r="AO13" s="136" t="s">
        <v>48</v>
      </c>
      <c r="AP13" s="136" t="s">
        <v>48</v>
      </c>
      <c r="AQ13" s="103">
        <f t="shared" si="0"/>
        <v>0</v>
      </c>
      <c r="AR13" s="86"/>
      <c r="AS13" s="87"/>
      <c r="AT13" s="129"/>
      <c r="AU13" s="87"/>
      <c r="AV13" s="67"/>
      <c r="AW13" s="89">
        <f t="shared" si="1"/>
        <v>0</v>
      </c>
      <c r="AX13" s="87"/>
      <c r="AY13" s="89">
        <f t="shared" si="2"/>
        <v>0</v>
      </c>
      <c r="AZ13" s="59">
        <f t="shared" si="3"/>
        <v>0</v>
      </c>
      <c r="BA13" s="116"/>
      <c r="BB13" s="7"/>
      <c r="BC13" s="7"/>
    </row>
    <row r="14" spans="1:62" s="5" customFormat="1" ht="24.9" customHeight="1" thickBot="1" x14ac:dyDescent="0.5">
      <c r="A14" s="332">
        <v>8</v>
      </c>
      <c r="B14" s="334" t="s">
        <v>83</v>
      </c>
      <c r="C14" s="195" t="s">
        <v>48</v>
      </c>
      <c r="D14" s="136" t="s">
        <v>48</v>
      </c>
      <c r="E14" s="136" t="s">
        <v>48</v>
      </c>
      <c r="F14" s="136" t="s">
        <v>48</v>
      </c>
      <c r="G14" s="136" t="s">
        <v>48</v>
      </c>
      <c r="H14" s="136" t="s">
        <v>48</v>
      </c>
      <c r="I14" s="136" t="s">
        <v>48</v>
      </c>
      <c r="J14" s="136" t="s">
        <v>48</v>
      </c>
      <c r="K14" s="136" t="s">
        <v>48</v>
      </c>
      <c r="L14" s="136" t="s">
        <v>48</v>
      </c>
      <c r="M14" s="136" t="s">
        <v>48</v>
      </c>
      <c r="N14" s="136" t="s">
        <v>48</v>
      </c>
      <c r="O14" s="136" t="s">
        <v>48</v>
      </c>
      <c r="P14" s="136" t="s">
        <v>48</v>
      </c>
      <c r="Q14" s="136" t="s">
        <v>48</v>
      </c>
      <c r="R14" s="136" t="s">
        <v>48</v>
      </c>
      <c r="S14" s="136" t="s">
        <v>48</v>
      </c>
      <c r="T14" s="136" t="s">
        <v>48</v>
      </c>
      <c r="U14" s="136" t="s">
        <v>48</v>
      </c>
      <c r="V14" s="136" t="s">
        <v>48</v>
      </c>
      <c r="W14" s="136" t="s">
        <v>48</v>
      </c>
      <c r="X14" s="136" t="s">
        <v>48</v>
      </c>
      <c r="Y14" s="136" t="s">
        <v>48</v>
      </c>
      <c r="Z14" s="136" t="s">
        <v>48</v>
      </c>
      <c r="AA14" s="136" t="s">
        <v>48</v>
      </c>
      <c r="AB14" s="136" t="s">
        <v>48</v>
      </c>
      <c r="AC14" s="136" t="s">
        <v>48</v>
      </c>
      <c r="AD14" s="136" t="s">
        <v>48</v>
      </c>
      <c r="AE14" s="136" t="s">
        <v>48</v>
      </c>
      <c r="AF14" s="136" t="s">
        <v>48</v>
      </c>
      <c r="AG14" s="136" t="s">
        <v>48</v>
      </c>
      <c r="AH14" s="136" t="s">
        <v>48</v>
      </c>
      <c r="AI14" s="136" t="s">
        <v>48</v>
      </c>
      <c r="AJ14" s="136" t="s">
        <v>48</v>
      </c>
      <c r="AK14" s="136" t="s">
        <v>48</v>
      </c>
      <c r="AL14" s="136" t="s">
        <v>48</v>
      </c>
      <c r="AM14" s="136" t="s">
        <v>48</v>
      </c>
      <c r="AN14" s="136" t="s">
        <v>48</v>
      </c>
      <c r="AO14" s="136" t="s">
        <v>48</v>
      </c>
      <c r="AP14" s="136" t="s">
        <v>48</v>
      </c>
      <c r="AQ14" s="103">
        <f t="shared" si="0"/>
        <v>0</v>
      </c>
      <c r="AR14" s="86"/>
      <c r="AS14" s="87"/>
      <c r="AT14" s="129"/>
      <c r="AU14" s="87"/>
      <c r="AV14" s="67"/>
      <c r="AW14" s="89">
        <f t="shared" si="1"/>
        <v>0</v>
      </c>
      <c r="AX14" s="87"/>
      <c r="AY14" s="89">
        <f t="shared" si="2"/>
        <v>0</v>
      </c>
      <c r="AZ14" s="59">
        <f t="shared" si="3"/>
        <v>0</v>
      </c>
      <c r="BA14" s="116"/>
      <c r="BB14" s="7"/>
      <c r="BC14" s="7"/>
    </row>
    <row r="15" spans="1:62" ht="24.9" customHeight="1" thickBot="1" x14ac:dyDescent="0.5">
      <c r="A15" s="332">
        <v>9</v>
      </c>
      <c r="B15" s="333" t="s">
        <v>84</v>
      </c>
      <c r="C15" s="195" t="s">
        <v>48</v>
      </c>
      <c r="D15" s="136" t="s">
        <v>48</v>
      </c>
      <c r="E15" s="136" t="s">
        <v>48</v>
      </c>
      <c r="F15" s="136" t="s">
        <v>48</v>
      </c>
      <c r="G15" s="136" t="s">
        <v>48</v>
      </c>
      <c r="H15" s="136" t="s">
        <v>48</v>
      </c>
      <c r="I15" s="136" t="s">
        <v>48</v>
      </c>
      <c r="J15" s="136" t="s">
        <v>48</v>
      </c>
      <c r="K15" s="136" t="s">
        <v>48</v>
      </c>
      <c r="L15" s="136" t="s">
        <v>48</v>
      </c>
      <c r="M15" s="136" t="s">
        <v>48</v>
      </c>
      <c r="N15" s="136" t="s">
        <v>48</v>
      </c>
      <c r="O15" s="136" t="s">
        <v>48</v>
      </c>
      <c r="P15" s="136" t="s">
        <v>48</v>
      </c>
      <c r="Q15" s="136" t="s">
        <v>48</v>
      </c>
      <c r="R15" s="136" t="s">
        <v>48</v>
      </c>
      <c r="S15" s="136" t="s">
        <v>48</v>
      </c>
      <c r="T15" s="136" t="s">
        <v>48</v>
      </c>
      <c r="U15" s="136" t="s">
        <v>48</v>
      </c>
      <c r="V15" s="136" t="s">
        <v>48</v>
      </c>
      <c r="W15" s="136" t="s">
        <v>48</v>
      </c>
      <c r="X15" s="136" t="s">
        <v>48</v>
      </c>
      <c r="Y15" s="136" t="s">
        <v>48</v>
      </c>
      <c r="Z15" s="136" t="s">
        <v>48</v>
      </c>
      <c r="AA15" s="136" t="s">
        <v>48</v>
      </c>
      <c r="AB15" s="136" t="s">
        <v>48</v>
      </c>
      <c r="AC15" s="136" t="s">
        <v>48</v>
      </c>
      <c r="AD15" s="136" t="s">
        <v>48</v>
      </c>
      <c r="AE15" s="136" t="s">
        <v>48</v>
      </c>
      <c r="AF15" s="136" t="s">
        <v>48</v>
      </c>
      <c r="AG15" s="136" t="s">
        <v>48</v>
      </c>
      <c r="AH15" s="136" t="s">
        <v>48</v>
      </c>
      <c r="AI15" s="136" t="s">
        <v>48</v>
      </c>
      <c r="AJ15" s="136" t="s">
        <v>48</v>
      </c>
      <c r="AK15" s="136" t="s">
        <v>48</v>
      </c>
      <c r="AL15" s="136" t="s">
        <v>48</v>
      </c>
      <c r="AM15" s="136" t="s">
        <v>48</v>
      </c>
      <c r="AN15" s="136" t="s">
        <v>48</v>
      </c>
      <c r="AO15" s="136" t="s">
        <v>48</v>
      </c>
      <c r="AP15" s="136" t="s">
        <v>48</v>
      </c>
      <c r="AQ15" s="103">
        <f t="shared" si="0"/>
        <v>0</v>
      </c>
      <c r="AR15" s="86"/>
      <c r="AS15" s="87"/>
      <c r="AT15" s="129"/>
      <c r="AU15" s="87"/>
      <c r="AV15" s="74"/>
      <c r="AW15" s="89">
        <f t="shared" si="1"/>
        <v>0</v>
      </c>
      <c r="AX15" s="87"/>
      <c r="AY15" s="89">
        <f t="shared" si="2"/>
        <v>0</v>
      </c>
      <c r="AZ15" s="59">
        <f t="shared" si="3"/>
        <v>0</v>
      </c>
      <c r="BA15" s="116"/>
      <c r="BB15" s="9"/>
      <c r="BC15" s="9"/>
    </row>
    <row r="16" spans="1:62" ht="24.9" customHeight="1" thickBot="1" x14ac:dyDescent="0.5">
      <c r="A16" s="332">
        <v>10</v>
      </c>
      <c r="B16" s="337" t="s">
        <v>85</v>
      </c>
      <c r="C16" s="195" t="s">
        <v>48</v>
      </c>
      <c r="D16" s="136" t="s">
        <v>48</v>
      </c>
      <c r="E16" s="136" t="s">
        <v>48</v>
      </c>
      <c r="F16" s="136" t="s">
        <v>48</v>
      </c>
      <c r="G16" s="136" t="s">
        <v>48</v>
      </c>
      <c r="H16" s="136" t="s">
        <v>48</v>
      </c>
      <c r="I16" s="136" t="s">
        <v>48</v>
      </c>
      <c r="J16" s="136" t="s">
        <v>48</v>
      </c>
      <c r="K16" s="136" t="s">
        <v>48</v>
      </c>
      <c r="L16" s="136" t="s">
        <v>48</v>
      </c>
      <c r="M16" s="136" t="s">
        <v>48</v>
      </c>
      <c r="N16" s="136" t="s">
        <v>48</v>
      </c>
      <c r="O16" s="136" t="s">
        <v>48</v>
      </c>
      <c r="P16" s="136" t="s">
        <v>48</v>
      </c>
      <c r="Q16" s="136" t="s">
        <v>48</v>
      </c>
      <c r="R16" s="136" t="s">
        <v>48</v>
      </c>
      <c r="S16" s="136" t="s">
        <v>48</v>
      </c>
      <c r="T16" s="136" t="s">
        <v>48</v>
      </c>
      <c r="U16" s="136" t="s">
        <v>48</v>
      </c>
      <c r="V16" s="136" t="s">
        <v>48</v>
      </c>
      <c r="W16" s="136" t="s">
        <v>48</v>
      </c>
      <c r="X16" s="136" t="s">
        <v>48</v>
      </c>
      <c r="Y16" s="136" t="s">
        <v>48</v>
      </c>
      <c r="Z16" s="136" t="s">
        <v>48</v>
      </c>
      <c r="AA16" s="136" t="s">
        <v>48</v>
      </c>
      <c r="AB16" s="136" t="s">
        <v>48</v>
      </c>
      <c r="AC16" s="136" t="s">
        <v>48</v>
      </c>
      <c r="AD16" s="136" t="s">
        <v>48</v>
      </c>
      <c r="AE16" s="136" t="s">
        <v>48</v>
      </c>
      <c r="AF16" s="136" t="s">
        <v>48</v>
      </c>
      <c r="AG16" s="136" t="s">
        <v>48</v>
      </c>
      <c r="AH16" s="136" t="s">
        <v>48</v>
      </c>
      <c r="AI16" s="136" t="s">
        <v>48</v>
      </c>
      <c r="AJ16" s="136" t="s">
        <v>48</v>
      </c>
      <c r="AK16" s="136" t="s">
        <v>48</v>
      </c>
      <c r="AL16" s="136" t="s">
        <v>48</v>
      </c>
      <c r="AM16" s="136" t="s">
        <v>48</v>
      </c>
      <c r="AN16" s="136" t="s">
        <v>48</v>
      </c>
      <c r="AO16" s="136" t="s">
        <v>48</v>
      </c>
      <c r="AP16" s="136" t="s">
        <v>48</v>
      </c>
      <c r="AQ16" s="103">
        <f t="shared" si="0"/>
        <v>0</v>
      </c>
      <c r="AR16" s="86"/>
      <c r="AS16" s="87"/>
      <c r="AT16" s="129"/>
      <c r="AU16" s="87"/>
      <c r="AV16" s="74"/>
      <c r="AW16" s="89">
        <f t="shared" si="1"/>
        <v>0</v>
      </c>
      <c r="AX16" s="87"/>
      <c r="AY16" s="89">
        <f t="shared" si="2"/>
        <v>0</v>
      </c>
      <c r="AZ16" s="59">
        <f t="shared" si="3"/>
        <v>0</v>
      </c>
      <c r="BA16" s="116"/>
      <c r="BB16" s="7"/>
      <c r="BC16" s="7"/>
      <c r="BD16" s="5"/>
      <c r="BE16" s="5"/>
      <c r="BF16" s="5"/>
      <c r="BG16" s="5"/>
      <c r="BH16" s="5"/>
      <c r="BI16" s="5"/>
      <c r="BJ16" s="5"/>
    </row>
    <row r="17" spans="1:62" ht="24.9" customHeight="1" thickBot="1" x14ac:dyDescent="0.5">
      <c r="A17" s="332">
        <v>11</v>
      </c>
      <c r="B17" s="337" t="s">
        <v>86</v>
      </c>
      <c r="C17" s="195" t="s">
        <v>48</v>
      </c>
      <c r="D17" s="136" t="s">
        <v>48</v>
      </c>
      <c r="E17" s="136" t="s">
        <v>48</v>
      </c>
      <c r="F17" s="136" t="s">
        <v>48</v>
      </c>
      <c r="G17" s="136" t="s">
        <v>48</v>
      </c>
      <c r="H17" s="136" t="s">
        <v>48</v>
      </c>
      <c r="I17" s="136" t="s">
        <v>48</v>
      </c>
      <c r="J17" s="136" t="s">
        <v>48</v>
      </c>
      <c r="K17" s="136" t="s">
        <v>48</v>
      </c>
      <c r="L17" s="136" t="s">
        <v>48</v>
      </c>
      <c r="M17" s="136" t="s">
        <v>48</v>
      </c>
      <c r="N17" s="136" t="s">
        <v>48</v>
      </c>
      <c r="O17" s="136" t="s">
        <v>48</v>
      </c>
      <c r="P17" s="136" t="s">
        <v>48</v>
      </c>
      <c r="Q17" s="136" t="s">
        <v>48</v>
      </c>
      <c r="R17" s="136" t="s">
        <v>48</v>
      </c>
      <c r="S17" s="136" t="s">
        <v>48</v>
      </c>
      <c r="T17" s="136" t="s">
        <v>48</v>
      </c>
      <c r="U17" s="136" t="s">
        <v>48</v>
      </c>
      <c r="V17" s="136" t="s">
        <v>48</v>
      </c>
      <c r="W17" s="136" t="s">
        <v>48</v>
      </c>
      <c r="X17" s="136" t="s">
        <v>48</v>
      </c>
      <c r="Y17" s="136" t="s">
        <v>48</v>
      </c>
      <c r="Z17" s="136" t="s">
        <v>48</v>
      </c>
      <c r="AA17" s="136" t="s">
        <v>48</v>
      </c>
      <c r="AB17" s="136" t="s">
        <v>48</v>
      </c>
      <c r="AC17" s="136" t="s">
        <v>48</v>
      </c>
      <c r="AD17" s="136" t="s">
        <v>48</v>
      </c>
      <c r="AE17" s="136" t="s">
        <v>48</v>
      </c>
      <c r="AF17" s="136" t="s">
        <v>48</v>
      </c>
      <c r="AG17" s="136" t="s">
        <v>48</v>
      </c>
      <c r="AH17" s="136" t="s">
        <v>48</v>
      </c>
      <c r="AI17" s="136" t="s">
        <v>48</v>
      </c>
      <c r="AJ17" s="136" t="s">
        <v>48</v>
      </c>
      <c r="AK17" s="136" t="s">
        <v>48</v>
      </c>
      <c r="AL17" s="136" t="s">
        <v>48</v>
      </c>
      <c r="AM17" s="136" t="s">
        <v>48</v>
      </c>
      <c r="AN17" s="136" t="s">
        <v>48</v>
      </c>
      <c r="AO17" s="136" t="s">
        <v>48</v>
      </c>
      <c r="AP17" s="136" t="s">
        <v>48</v>
      </c>
      <c r="AQ17" s="103">
        <f t="shared" si="0"/>
        <v>0</v>
      </c>
      <c r="AR17" s="86"/>
      <c r="AS17" s="87"/>
      <c r="AT17" s="137"/>
      <c r="AU17" s="87"/>
      <c r="AV17" s="72"/>
      <c r="AW17" s="89">
        <f t="shared" si="1"/>
        <v>0</v>
      </c>
      <c r="AX17" s="87"/>
      <c r="AY17" s="89">
        <f t="shared" si="2"/>
        <v>0</v>
      </c>
      <c r="AZ17" s="59">
        <f t="shared" si="3"/>
        <v>0</v>
      </c>
      <c r="BA17" s="116"/>
      <c r="BB17" s="7"/>
      <c r="BC17" s="141"/>
      <c r="BD17" s="142"/>
      <c r="BE17" s="143"/>
      <c r="BF17" s="142"/>
      <c r="BG17" s="144"/>
      <c r="BH17" s="145"/>
      <c r="BI17" s="142"/>
      <c r="BJ17" s="5"/>
    </row>
    <row r="18" spans="1:62" ht="24.9" customHeight="1" thickBot="1" x14ac:dyDescent="0.5">
      <c r="A18" s="332">
        <v>12</v>
      </c>
      <c r="B18" s="333" t="s">
        <v>87</v>
      </c>
      <c r="C18" s="195" t="s">
        <v>48</v>
      </c>
      <c r="D18" s="136" t="s">
        <v>48</v>
      </c>
      <c r="E18" s="136" t="s">
        <v>48</v>
      </c>
      <c r="F18" s="136" t="s">
        <v>48</v>
      </c>
      <c r="G18" s="136" t="s">
        <v>48</v>
      </c>
      <c r="H18" s="136" t="s">
        <v>48</v>
      </c>
      <c r="I18" s="136" t="s">
        <v>48</v>
      </c>
      <c r="J18" s="136" t="s">
        <v>48</v>
      </c>
      <c r="K18" s="136" t="s">
        <v>48</v>
      </c>
      <c r="L18" s="136" t="s">
        <v>48</v>
      </c>
      <c r="M18" s="136" t="s">
        <v>48</v>
      </c>
      <c r="N18" s="136" t="s">
        <v>48</v>
      </c>
      <c r="O18" s="136" t="s">
        <v>48</v>
      </c>
      <c r="P18" s="136" t="s">
        <v>48</v>
      </c>
      <c r="Q18" s="136" t="s">
        <v>48</v>
      </c>
      <c r="R18" s="136" t="s">
        <v>48</v>
      </c>
      <c r="S18" s="136" t="s">
        <v>48</v>
      </c>
      <c r="T18" s="136" t="s">
        <v>48</v>
      </c>
      <c r="U18" s="136" t="s">
        <v>48</v>
      </c>
      <c r="V18" s="136" t="s">
        <v>48</v>
      </c>
      <c r="W18" s="136" t="s">
        <v>48</v>
      </c>
      <c r="X18" s="136" t="s">
        <v>48</v>
      </c>
      <c r="Y18" s="136" t="s">
        <v>48</v>
      </c>
      <c r="Z18" s="136" t="s">
        <v>48</v>
      </c>
      <c r="AA18" s="136" t="s">
        <v>48</v>
      </c>
      <c r="AB18" s="136" t="s">
        <v>48</v>
      </c>
      <c r="AC18" s="136" t="s">
        <v>48</v>
      </c>
      <c r="AD18" s="136" t="s">
        <v>48</v>
      </c>
      <c r="AE18" s="136" t="s">
        <v>48</v>
      </c>
      <c r="AF18" s="136" t="s">
        <v>48</v>
      </c>
      <c r="AG18" s="136" t="s">
        <v>48</v>
      </c>
      <c r="AH18" s="136" t="s">
        <v>48</v>
      </c>
      <c r="AI18" s="136" t="s">
        <v>48</v>
      </c>
      <c r="AJ18" s="136" t="s">
        <v>48</v>
      </c>
      <c r="AK18" s="136" t="s">
        <v>48</v>
      </c>
      <c r="AL18" s="136" t="s">
        <v>48</v>
      </c>
      <c r="AM18" s="136" t="s">
        <v>48</v>
      </c>
      <c r="AN18" s="136" t="s">
        <v>48</v>
      </c>
      <c r="AO18" s="136" t="s">
        <v>48</v>
      </c>
      <c r="AP18" s="136" t="s">
        <v>48</v>
      </c>
      <c r="AQ18" s="103">
        <f t="shared" si="0"/>
        <v>0</v>
      </c>
      <c r="AR18" s="86"/>
      <c r="AS18" s="87"/>
      <c r="AT18" s="129"/>
      <c r="AU18" s="87"/>
      <c r="AV18" s="67"/>
      <c r="AW18" s="89">
        <f t="shared" si="1"/>
        <v>0</v>
      </c>
      <c r="AX18" s="87"/>
      <c r="AY18" s="89">
        <f t="shared" si="2"/>
        <v>0</v>
      </c>
      <c r="AZ18" s="59">
        <f t="shared" si="3"/>
        <v>0</v>
      </c>
      <c r="BA18" s="116"/>
      <c r="BB18" s="7"/>
      <c r="BC18" s="7"/>
      <c r="BD18" s="5"/>
      <c r="BE18" s="5"/>
      <c r="BF18" s="5"/>
      <c r="BG18" s="5"/>
      <c r="BH18" s="5"/>
      <c r="BI18" s="5"/>
      <c r="BJ18" s="5"/>
    </row>
    <row r="19" spans="1:62" ht="24.9" customHeight="1" thickBot="1" x14ac:dyDescent="0.5">
      <c r="A19" s="332">
        <v>13</v>
      </c>
      <c r="B19" s="337" t="s">
        <v>88</v>
      </c>
      <c r="C19" s="195" t="s">
        <v>48</v>
      </c>
      <c r="D19" s="136" t="s">
        <v>48</v>
      </c>
      <c r="E19" s="136" t="s">
        <v>48</v>
      </c>
      <c r="F19" s="136" t="s">
        <v>48</v>
      </c>
      <c r="G19" s="136" t="s">
        <v>48</v>
      </c>
      <c r="H19" s="136" t="s">
        <v>48</v>
      </c>
      <c r="I19" s="136" t="s">
        <v>48</v>
      </c>
      <c r="J19" s="136" t="s">
        <v>48</v>
      </c>
      <c r="K19" s="136" t="s">
        <v>48</v>
      </c>
      <c r="L19" s="136" t="s">
        <v>48</v>
      </c>
      <c r="M19" s="136" t="s">
        <v>48</v>
      </c>
      <c r="N19" s="136" t="s">
        <v>48</v>
      </c>
      <c r="O19" s="136" t="s">
        <v>48</v>
      </c>
      <c r="P19" s="136" t="s">
        <v>48</v>
      </c>
      <c r="Q19" s="136" t="s">
        <v>48</v>
      </c>
      <c r="R19" s="136" t="s">
        <v>48</v>
      </c>
      <c r="S19" s="136" t="s">
        <v>48</v>
      </c>
      <c r="T19" s="136" t="s">
        <v>48</v>
      </c>
      <c r="U19" s="136" t="s">
        <v>48</v>
      </c>
      <c r="V19" s="136" t="s">
        <v>48</v>
      </c>
      <c r="W19" s="136" t="s">
        <v>48</v>
      </c>
      <c r="X19" s="136" t="s">
        <v>48</v>
      </c>
      <c r="Y19" s="136" t="s">
        <v>48</v>
      </c>
      <c r="Z19" s="136" t="s">
        <v>48</v>
      </c>
      <c r="AA19" s="136" t="s">
        <v>48</v>
      </c>
      <c r="AB19" s="136" t="s">
        <v>48</v>
      </c>
      <c r="AC19" s="136" t="s">
        <v>48</v>
      </c>
      <c r="AD19" s="136" t="s">
        <v>48</v>
      </c>
      <c r="AE19" s="136" t="s">
        <v>48</v>
      </c>
      <c r="AF19" s="136" t="s">
        <v>48</v>
      </c>
      <c r="AG19" s="136" t="s">
        <v>48</v>
      </c>
      <c r="AH19" s="136" t="s">
        <v>48</v>
      </c>
      <c r="AI19" s="136" t="s">
        <v>48</v>
      </c>
      <c r="AJ19" s="136" t="s">
        <v>48</v>
      </c>
      <c r="AK19" s="136" t="s">
        <v>48</v>
      </c>
      <c r="AL19" s="136" t="s">
        <v>48</v>
      </c>
      <c r="AM19" s="136" t="s">
        <v>48</v>
      </c>
      <c r="AN19" s="136" t="s">
        <v>48</v>
      </c>
      <c r="AO19" s="136" t="s">
        <v>48</v>
      </c>
      <c r="AP19" s="136" t="s">
        <v>48</v>
      </c>
      <c r="AQ19" s="103">
        <f t="shared" si="0"/>
        <v>0</v>
      </c>
      <c r="AR19" s="86"/>
      <c r="AS19" s="87"/>
      <c r="AT19" s="129"/>
      <c r="AU19" s="87"/>
      <c r="AV19" s="67"/>
      <c r="AW19" s="89">
        <f t="shared" si="1"/>
        <v>0</v>
      </c>
      <c r="AX19" s="87"/>
      <c r="AY19" s="89">
        <f t="shared" si="2"/>
        <v>0</v>
      </c>
      <c r="AZ19" s="59">
        <f t="shared" si="3"/>
        <v>0</v>
      </c>
      <c r="BA19" s="116"/>
      <c r="BB19" s="7"/>
      <c r="BC19" s="7"/>
      <c r="BD19" s="5"/>
      <c r="BE19" s="5"/>
      <c r="BF19" s="5"/>
      <c r="BG19" s="5"/>
      <c r="BH19" s="5"/>
      <c r="BI19" s="5"/>
      <c r="BJ19" s="5"/>
    </row>
    <row r="20" spans="1:62" ht="24.9" customHeight="1" thickBot="1" x14ac:dyDescent="0.5">
      <c r="A20" s="332">
        <v>14</v>
      </c>
      <c r="B20" s="337" t="s">
        <v>89</v>
      </c>
      <c r="C20" s="195" t="s">
        <v>48</v>
      </c>
      <c r="D20" s="136" t="s">
        <v>48</v>
      </c>
      <c r="E20" s="136" t="s">
        <v>48</v>
      </c>
      <c r="F20" s="136" t="s">
        <v>48</v>
      </c>
      <c r="G20" s="136" t="s">
        <v>48</v>
      </c>
      <c r="H20" s="136" t="s">
        <v>48</v>
      </c>
      <c r="I20" s="136" t="s">
        <v>48</v>
      </c>
      <c r="J20" s="136" t="s">
        <v>48</v>
      </c>
      <c r="K20" s="136" t="s">
        <v>48</v>
      </c>
      <c r="L20" s="136" t="s">
        <v>48</v>
      </c>
      <c r="M20" s="136" t="s">
        <v>48</v>
      </c>
      <c r="N20" s="136" t="s">
        <v>48</v>
      </c>
      <c r="O20" s="136" t="s">
        <v>48</v>
      </c>
      <c r="P20" s="136" t="s">
        <v>48</v>
      </c>
      <c r="Q20" s="136" t="s">
        <v>48</v>
      </c>
      <c r="R20" s="136" t="s">
        <v>48</v>
      </c>
      <c r="S20" s="136" t="s">
        <v>48</v>
      </c>
      <c r="T20" s="136" t="s">
        <v>48</v>
      </c>
      <c r="U20" s="136" t="s">
        <v>48</v>
      </c>
      <c r="V20" s="136" t="s">
        <v>48</v>
      </c>
      <c r="W20" s="136" t="s">
        <v>48</v>
      </c>
      <c r="X20" s="136" t="s">
        <v>48</v>
      </c>
      <c r="Y20" s="136" t="s">
        <v>48</v>
      </c>
      <c r="Z20" s="136" t="s">
        <v>48</v>
      </c>
      <c r="AA20" s="136" t="s">
        <v>48</v>
      </c>
      <c r="AB20" s="136" t="s">
        <v>48</v>
      </c>
      <c r="AC20" s="136" t="s">
        <v>48</v>
      </c>
      <c r="AD20" s="136" t="s">
        <v>48</v>
      </c>
      <c r="AE20" s="136" t="s">
        <v>48</v>
      </c>
      <c r="AF20" s="136" t="s">
        <v>48</v>
      </c>
      <c r="AG20" s="136" t="s">
        <v>48</v>
      </c>
      <c r="AH20" s="136" t="s">
        <v>48</v>
      </c>
      <c r="AI20" s="136" t="s">
        <v>48</v>
      </c>
      <c r="AJ20" s="136" t="s">
        <v>48</v>
      </c>
      <c r="AK20" s="136" t="s">
        <v>48</v>
      </c>
      <c r="AL20" s="136" t="s">
        <v>48</v>
      </c>
      <c r="AM20" s="136" t="s">
        <v>48</v>
      </c>
      <c r="AN20" s="136" t="s">
        <v>48</v>
      </c>
      <c r="AO20" s="136" t="s">
        <v>48</v>
      </c>
      <c r="AP20" s="136" t="s">
        <v>48</v>
      </c>
      <c r="AQ20" s="103">
        <f t="shared" si="0"/>
        <v>0</v>
      </c>
      <c r="AR20" s="86"/>
      <c r="AS20" s="87"/>
      <c r="AT20" s="129"/>
      <c r="AU20" s="87"/>
      <c r="AV20" s="67"/>
      <c r="AW20" s="89">
        <f t="shared" si="1"/>
        <v>0</v>
      </c>
      <c r="AX20" s="87"/>
      <c r="AY20" s="89">
        <f t="shared" si="2"/>
        <v>0</v>
      </c>
      <c r="AZ20" s="59">
        <f t="shared" si="3"/>
        <v>0</v>
      </c>
      <c r="BA20" s="116"/>
      <c r="BB20" s="9"/>
      <c r="BC20" s="9"/>
    </row>
    <row r="21" spans="1:62" ht="24.9" customHeight="1" thickBot="1" x14ac:dyDescent="0.5">
      <c r="A21" s="332">
        <v>15</v>
      </c>
      <c r="B21" s="338" t="s">
        <v>90</v>
      </c>
      <c r="C21" s="195" t="s">
        <v>48</v>
      </c>
      <c r="D21" s="136" t="s">
        <v>48</v>
      </c>
      <c r="E21" s="136" t="s">
        <v>48</v>
      </c>
      <c r="F21" s="136" t="s">
        <v>48</v>
      </c>
      <c r="G21" s="136" t="s">
        <v>48</v>
      </c>
      <c r="H21" s="136" t="s">
        <v>48</v>
      </c>
      <c r="I21" s="136" t="s">
        <v>48</v>
      </c>
      <c r="J21" s="136" t="s">
        <v>48</v>
      </c>
      <c r="K21" s="136" t="s">
        <v>48</v>
      </c>
      <c r="L21" s="136" t="s">
        <v>48</v>
      </c>
      <c r="M21" s="136" t="s">
        <v>48</v>
      </c>
      <c r="N21" s="136" t="s">
        <v>48</v>
      </c>
      <c r="O21" s="136" t="s">
        <v>48</v>
      </c>
      <c r="P21" s="136" t="s">
        <v>48</v>
      </c>
      <c r="Q21" s="136" t="s">
        <v>48</v>
      </c>
      <c r="R21" s="136" t="s">
        <v>48</v>
      </c>
      <c r="S21" s="136" t="s">
        <v>48</v>
      </c>
      <c r="T21" s="136" t="s">
        <v>48</v>
      </c>
      <c r="U21" s="136" t="s">
        <v>48</v>
      </c>
      <c r="V21" s="136" t="s">
        <v>48</v>
      </c>
      <c r="W21" s="136" t="s">
        <v>48</v>
      </c>
      <c r="X21" s="136" t="s">
        <v>48</v>
      </c>
      <c r="Y21" s="136" t="s">
        <v>48</v>
      </c>
      <c r="Z21" s="136" t="s">
        <v>48</v>
      </c>
      <c r="AA21" s="136" t="s">
        <v>48</v>
      </c>
      <c r="AB21" s="136" t="s">
        <v>48</v>
      </c>
      <c r="AC21" s="136" t="s">
        <v>48</v>
      </c>
      <c r="AD21" s="136" t="s">
        <v>48</v>
      </c>
      <c r="AE21" s="136" t="s">
        <v>48</v>
      </c>
      <c r="AF21" s="136" t="s">
        <v>48</v>
      </c>
      <c r="AG21" s="136" t="s">
        <v>48</v>
      </c>
      <c r="AH21" s="136" t="s">
        <v>48</v>
      </c>
      <c r="AI21" s="136" t="s">
        <v>48</v>
      </c>
      <c r="AJ21" s="136" t="s">
        <v>48</v>
      </c>
      <c r="AK21" s="136" t="s">
        <v>48</v>
      </c>
      <c r="AL21" s="136" t="s">
        <v>48</v>
      </c>
      <c r="AM21" s="136" t="s">
        <v>48</v>
      </c>
      <c r="AN21" s="136" t="s">
        <v>48</v>
      </c>
      <c r="AO21" s="136" t="s">
        <v>48</v>
      </c>
      <c r="AP21" s="136" t="s">
        <v>48</v>
      </c>
      <c r="AQ21" s="103">
        <f t="shared" si="0"/>
        <v>0</v>
      </c>
      <c r="AR21" s="86"/>
      <c r="AS21" s="87"/>
      <c r="AT21" s="129"/>
      <c r="AU21" s="87"/>
      <c r="AV21" s="67"/>
      <c r="AW21" s="89">
        <f t="shared" si="1"/>
        <v>0</v>
      </c>
      <c r="AX21" s="87"/>
      <c r="AY21" s="89">
        <f t="shared" si="2"/>
        <v>0</v>
      </c>
      <c r="AZ21" s="59">
        <f t="shared" si="3"/>
        <v>0</v>
      </c>
      <c r="BA21" s="116"/>
      <c r="BB21" s="9"/>
      <c r="BC21" s="9"/>
    </row>
    <row r="22" spans="1:62" ht="24.9" customHeight="1" thickBot="1" x14ac:dyDescent="0.5">
      <c r="A22" s="332">
        <v>16</v>
      </c>
      <c r="B22" s="337" t="s">
        <v>91</v>
      </c>
      <c r="C22" s="195" t="s">
        <v>48</v>
      </c>
      <c r="D22" s="136" t="s">
        <v>48</v>
      </c>
      <c r="E22" s="136" t="s">
        <v>48</v>
      </c>
      <c r="F22" s="136" t="s">
        <v>48</v>
      </c>
      <c r="G22" s="136" t="s">
        <v>48</v>
      </c>
      <c r="H22" s="136" t="s">
        <v>48</v>
      </c>
      <c r="I22" s="136" t="s">
        <v>48</v>
      </c>
      <c r="J22" s="136" t="s">
        <v>48</v>
      </c>
      <c r="K22" s="136" t="s">
        <v>48</v>
      </c>
      <c r="L22" s="136" t="s">
        <v>48</v>
      </c>
      <c r="M22" s="136" t="s">
        <v>48</v>
      </c>
      <c r="N22" s="136" t="s">
        <v>48</v>
      </c>
      <c r="O22" s="136" t="s">
        <v>48</v>
      </c>
      <c r="P22" s="136" t="s">
        <v>48</v>
      </c>
      <c r="Q22" s="136" t="s">
        <v>48</v>
      </c>
      <c r="R22" s="136" t="s">
        <v>48</v>
      </c>
      <c r="S22" s="136" t="s">
        <v>48</v>
      </c>
      <c r="T22" s="136" t="s">
        <v>48</v>
      </c>
      <c r="U22" s="136" t="s">
        <v>48</v>
      </c>
      <c r="V22" s="136" t="s">
        <v>48</v>
      </c>
      <c r="W22" s="136" t="s">
        <v>48</v>
      </c>
      <c r="X22" s="136" t="s">
        <v>48</v>
      </c>
      <c r="Y22" s="136" t="s">
        <v>48</v>
      </c>
      <c r="Z22" s="136" t="s">
        <v>48</v>
      </c>
      <c r="AA22" s="136" t="s">
        <v>48</v>
      </c>
      <c r="AB22" s="136" t="s">
        <v>48</v>
      </c>
      <c r="AC22" s="136" t="s">
        <v>48</v>
      </c>
      <c r="AD22" s="136" t="s">
        <v>48</v>
      </c>
      <c r="AE22" s="136" t="s">
        <v>48</v>
      </c>
      <c r="AF22" s="136" t="s">
        <v>48</v>
      </c>
      <c r="AG22" s="136" t="s">
        <v>48</v>
      </c>
      <c r="AH22" s="136" t="s">
        <v>48</v>
      </c>
      <c r="AI22" s="136" t="s">
        <v>48</v>
      </c>
      <c r="AJ22" s="136" t="s">
        <v>48</v>
      </c>
      <c r="AK22" s="136" t="s">
        <v>48</v>
      </c>
      <c r="AL22" s="136" t="s">
        <v>48</v>
      </c>
      <c r="AM22" s="136" t="s">
        <v>48</v>
      </c>
      <c r="AN22" s="136" t="s">
        <v>48</v>
      </c>
      <c r="AO22" s="136" t="s">
        <v>48</v>
      </c>
      <c r="AP22" s="136" t="s">
        <v>48</v>
      </c>
      <c r="AQ22" s="103">
        <f t="shared" si="0"/>
        <v>0</v>
      </c>
      <c r="AR22" s="86"/>
      <c r="AS22" s="87"/>
      <c r="AT22" s="129"/>
      <c r="AU22" s="87"/>
      <c r="AV22" s="67"/>
      <c r="AW22" s="89">
        <f t="shared" si="1"/>
        <v>0</v>
      </c>
      <c r="AX22" s="87"/>
      <c r="AY22" s="89">
        <f t="shared" si="2"/>
        <v>0</v>
      </c>
      <c r="AZ22" s="59">
        <f t="shared" si="3"/>
        <v>0</v>
      </c>
      <c r="BA22" s="116"/>
      <c r="BB22" s="9"/>
      <c r="BC22" s="9"/>
    </row>
    <row r="23" spans="1:62" ht="24.9" customHeight="1" thickBot="1" x14ac:dyDescent="0.5">
      <c r="A23" s="332">
        <v>17</v>
      </c>
      <c r="B23" s="339" t="s">
        <v>92</v>
      </c>
      <c r="C23" s="195" t="s">
        <v>48</v>
      </c>
      <c r="D23" s="136" t="s">
        <v>48</v>
      </c>
      <c r="E23" s="136" t="s">
        <v>48</v>
      </c>
      <c r="F23" s="136" t="s">
        <v>48</v>
      </c>
      <c r="G23" s="136" t="s">
        <v>48</v>
      </c>
      <c r="H23" s="136" t="s">
        <v>48</v>
      </c>
      <c r="I23" s="136" t="s">
        <v>48</v>
      </c>
      <c r="J23" s="136" t="s">
        <v>48</v>
      </c>
      <c r="K23" s="136" t="s">
        <v>48</v>
      </c>
      <c r="L23" s="136" t="s">
        <v>48</v>
      </c>
      <c r="M23" s="136" t="s">
        <v>48</v>
      </c>
      <c r="N23" s="136" t="s">
        <v>48</v>
      </c>
      <c r="O23" s="136" t="s">
        <v>48</v>
      </c>
      <c r="P23" s="136" t="s">
        <v>48</v>
      </c>
      <c r="Q23" s="136" t="s">
        <v>48</v>
      </c>
      <c r="R23" s="136" t="s">
        <v>48</v>
      </c>
      <c r="S23" s="136" t="s">
        <v>48</v>
      </c>
      <c r="T23" s="136" t="s">
        <v>48</v>
      </c>
      <c r="U23" s="136" t="s">
        <v>48</v>
      </c>
      <c r="V23" s="136" t="s">
        <v>48</v>
      </c>
      <c r="W23" s="136" t="s">
        <v>48</v>
      </c>
      <c r="X23" s="136" t="s">
        <v>48</v>
      </c>
      <c r="Y23" s="136" t="s">
        <v>48</v>
      </c>
      <c r="Z23" s="136" t="s">
        <v>48</v>
      </c>
      <c r="AA23" s="136" t="s">
        <v>48</v>
      </c>
      <c r="AB23" s="136" t="s">
        <v>48</v>
      </c>
      <c r="AC23" s="136" t="s">
        <v>48</v>
      </c>
      <c r="AD23" s="136" t="s">
        <v>48</v>
      </c>
      <c r="AE23" s="136" t="s">
        <v>48</v>
      </c>
      <c r="AF23" s="136" t="s">
        <v>48</v>
      </c>
      <c r="AG23" s="136" t="s">
        <v>48</v>
      </c>
      <c r="AH23" s="136" t="s">
        <v>48</v>
      </c>
      <c r="AI23" s="136" t="s">
        <v>48</v>
      </c>
      <c r="AJ23" s="136" t="s">
        <v>48</v>
      </c>
      <c r="AK23" s="136" t="s">
        <v>48</v>
      </c>
      <c r="AL23" s="136" t="s">
        <v>48</v>
      </c>
      <c r="AM23" s="136" t="s">
        <v>48</v>
      </c>
      <c r="AN23" s="136" t="s">
        <v>48</v>
      </c>
      <c r="AO23" s="136" t="s">
        <v>48</v>
      </c>
      <c r="AP23" s="136" t="s">
        <v>48</v>
      </c>
      <c r="AQ23" s="103">
        <f t="shared" si="0"/>
        <v>0</v>
      </c>
      <c r="AR23" s="86"/>
      <c r="AS23" s="87"/>
      <c r="AT23" s="129"/>
      <c r="AU23" s="87"/>
      <c r="AV23" s="67"/>
      <c r="AW23" s="89">
        <f t="shared" si="1"/>
        <v>0</v>
      </c>
      <c r="AX23" s="87"/>
      <c r="AY23" s="89">
        <f t="shared" si="2"/>
        <v>0</v>
      </c>
      <c r="AZ23" s="59">
        <f t="shared" ref="AZ23:AZ56" si="4">LARGE(AW23:AX23,1)</f>
        <v>0</v>
      </c>
      <c r="BA23" s="116"/>
      <c r="BB23" s="9"/>
      <c r="BC23" s="9"/>
    </row>
    <row r="24" spans="1:62" ht="24.9" customHeight="1" thickBot="1" x14ac:dyDescent="0.5">
      <c r="A24" s="332">
        <v>18</v>
      </c>
      <c r="B24" s="337" t="s">
        <v>114</v>
      </c>
      <c r="C24" s="195" t="s">
        <v>48</v>
      </c>
      <c r="D24" s="136" t="s">
        <v>48</v>
      </c>
      <c r="E24" s="136" t="s">
        <v>48</v>
      </c>
      <c r="F24" s="136" t="s">
        <v>48</v>
      </c>
      <c r="G24" s="136" t="s">
        <v>48</v>
      </c>
      <c r="H24" s="136" t="s">
        <v>48</v>
      </c>
      <c r="I24" s="136" t="s">
        <v>48</v>
      </c>
      <c r="J24" s="136" t="s">
        <v>48</v>
      </c>
      <c r="K24" s="136" t="s">
        <v>48</v>
      </c>
      <c r="L24" s="136" t="s">
        <v>48</v>
      </c>
      <c r="M24" s="136" t="s">
        <v>48</v>
      </c>
      <c r="N24" s="136" t="s">
        <v>48</v>
      </c>
      <c r="O24" s="136" t="s">
        <v>48</v>
      </c>
      <c r="P24" s="136" t="s">
        <v>48</v>
      </c>
      <c r="Q24" s="136" t="s">
        <v>48</v>
      </c>
      <c r="R24" s="136" t="s">
        <v>48</v>
      </c>
      <c r="S24" s="136" t="s">
        <v>48</v>
      </c>
      <c r="T24" s="136" t="s">
        <v>48</v>
      </c>
      <c r="U24" s="136" t="s">
        <v>48</v>
      </c>
      <c r="V24" s="136" t="s">
        <v>48</v>
      </c>
      <c r="W24" s="136" t="s">
        <v>48</v>
      </c>
      <c r="X24" s="136" t="s">
        <v>48</v>
      </c>
      <c r="Y24" s="136" t="s">
        <v>48</v>
      </c>
      <c r="Z24" s="136" t="s">
        <v>48</v>
      </c>
      <c r="AA24" s="136" t="s">
        <v>48</v>
      </c>
      <c r="AB24" s="136" t="s">
        <v>48</v>
      </c>
      <c r="AC24" s="136" t="s">
        <v>48</v>
      </c>
      <c r="AD24" s="136" t="s">
        <v>48</v>
      </c>
      <c r="AE24" s="136" t="s">
        <v>48</v>
      </c>
      <c r="AF24" s="136" t="s">
        <v>48</v>
      </c>
      <c r="AG24" s="136" t="s">
        <v>48</v>
      </c>
      <c r="AH24" s="136" t="s">
        <v>48</v>
      </c>
      <c r="AI24" s="136" t="s">
        <v>48</v>
      </c>
      <c r="AJ24" s="136" t="s">
        <v>48</v>
      </c>
      <c r="AK24" s="136" t="s">
        <v>48</v>
      </c>
      <c r="AL24" s="136" t="s">
        <v>48</v>
      </c>
      <c r="AM24" s="136" t="s">
        <v>48</v>
      </c>
      <c r="AN24" s="136" t="s">
        <v>48</v>
      </c>
      <c r="AO24" s="136" t="s">
        <v>48</v>
      </c>
      <c r="AP24" s="136" t="s">
        <v>48</v>
      </c>
      <c r="AQ24" s="103">
        <f t="shared" si="0"/>
        <v>0</v>
      </c>
      <c r="AR24" s="86"/>
      <c r="AS24" s="87"/>
      <c r="AT24" s="129"/>
      <c r="AU24" s="87"/>
      <c r="AV24" s="74"/>
      <c r="AW24" s="89">
        <f t="shared" si="1"/>
        <v>0</v>
      </c>
      <c r="AX24" s="87"/>
      <c r="AY24" s="89">
        <f t="shared" si="2"/>
        <v>0</v>
      </c>
      <c r="AZ24" s="59">
        <f t="shared" si="4"/>
        <v>0</v>
      </c>
      <c r="BA24" s="116"/>
      <c r="BB24" s="9"/>
      <c r="BC24" s="9"/>
    </row>
    <row r="25" spans="1:62" ht="24.9" customHeight="1" thickBot="1" x14ac:dyDescent="0.5">
      <c r="A25" s="332">
        <v>19</v>
      </c>
      <c r="B25" s="334" t="s">
        <v>93</v>
      </c>
      <c r="C25" s="195" t="s">
        <v>48</v>
      </c>
      <c r="D25" s="136" t="s">
        <v>48</v>
      </c>
      <c r="E25" s="136" t="s">
        <v>48</v>
      </c>
      <c r="F25" s="136" t="s">
        <v>48</v>
      </c>
      <c r="G25" s="136" t="s">
        <v>48</v>
      </c>
      <c r="H25" s="136" t="s">
        <v>48</v>
      </c>
      <c r="I25" s="136" t="s">
        <v>48</v>
      </c>
      <c r="J25" s="136" t="s">
        <v>48</v>
      </c>
      <c r="K25" s="136" t="s">
        <v>48</v>
      </c>
      <c r="L25" s="136" t="s">
        <v>48</v>
      </c>
      <c r="M25" s="136" t="s">
        <v>48</v>
      </c>
      <c r="N25" s="136" t="s">
        <v>48</v>
      </c>
      <c r="O25" s="136" t="s">
        <v>48</v>
      </c>
      <c r="P25" s="136" t="s">
        <v>48</v>
      </c>
      <c r="Q25" s="136" t="s">
        <v>48</v>
      </c>
      <c r="R25" s="136" t="s">
        <v>48</v>
      </c>
      <c r="S25" s="136" t="s">
        <v>48</v>
      </c>
      <c r="T25" s="136" t="s">
        <v>48</v>
      </c>
      <c r="U25" s="136" t="s">
        <v>48</v>
      </c>
      <c r="V25" s="136" t="s">
        <v>48</v>
      </c>
      <c r="W25" s="136" t="s">
        <v>48</v>
      </c>
      <c r="X25" s="136" t="s">
        <v>48</v>
      </c>
      <c r="Y25" s="136" t="s">
        <v>48</v>
      </c>
      <c r="Z25" s="136" t="s">
        <v>48</v>
      </c>
      <c r="AA25" s="136" t="s">
        <v>48</v>
      </c>
      <c r="AB25" s="136" t="s">
        <v>48</v>
      </c>
      <c r="AC25" s="136" t="s">
        <v>48</v>
      </c>
      <c r="AD25" s="136" t="s">
        <v>48</v>
      </c>
      <c r="AE25" s="136" t="s">
        <v>48</v>
      </c>
      <c r="AF25" s="136" t="s">
        <v>48</v>
      </c>
      <c r="AG25" s="136" t="s">
        <v>48</v>
      </c>
      <c r="AH25" s="136" t="s">
        <v>48</v>
      </c>
      <c r="AI25" s="136" t="s">
        <v>48</v>
      </c>
      <c r="AJ25" s="136" t="s">
        <v>48</v>
      </c>
      <c r="AK25" s="136" t="s">
        <v>48</v>
      </c>
      <c r="AL25" s="136" t="s">
        <v>48</v>
      </c>
      <c r="AM25" s="136" t="s">
        <v>48</v>
      </c>
      <c r="AN25" s="136" t="s">
        <v>48</v>
      </c>
      <c r="AO25" s="136" t="s">
        <v>48</v>
      </c>
      <c r="AP25" s="136" t="s">
        <v>48</v>
      </c>
      <c r="AQ25" s="103">
        <f t="shared" si="0"/>
        <v>0</v>
      </c>
      <c r="AR25" s="86"/>
      <c r="AS25" s="87"/>
      <c r="AT25" s="129"/>
      <c r="AU25" s="87"/>
      <c r="AV25" s="67"/>
      <c r="AW25" s="89">
        <f t="shared" si="1"/>
        <v>0</v>
      </c>
      <c r="AX25" s="87"/>
      <c r="AY25" s="89">
        <f t="shared" si="2"/>
        <v>0</v>
      </c>
      <c r="AZ25" s="59">
        <f t="shared" si="4"/>
        <v>0</v>
      </c>
      <c r="BA25" s="116"/>
      <c r="BB25" s="9"/>
      <c r="BC25" s="9"/>
    </row>
    <row r="26" spans="1:62" ht="24.9" customHeight="1" thickBot="1" x14ac:dyDescent="0.5">
      <c r="A26" s="332">
        <v>20</v>
      </c>
      <c r="B26" s="333" t="s">
        <v>94</v>
      </c>
      <c r="C26" s="195" t="s">
        <v>48</v>
      </c>
      <c r="D26" s="136" t="s">
        <v>48</v>
      </c>
      <c r="E26" s="136" t="s">
        <v>48</v>
      </c>
      <c r="F26" s="136" t="s">
        <v>48</v>
      </c>
      <c r="G26" s="136" t="s">
        <v>48</v>
      </c>
      <c r="H26" s="136" t="s">
        <v>48</v>
      </c>
      <c r="I26" s="136" t="s">
        <v>48</v>
      </c>
      <c r="J26" s="136" t="s">
        <v>48</v>
      </c>
      <c r="K26" s="136" t="s">
        <v>48</v>
      </c>
      <c r="L26" s="136" t="s">
        <v>48</v>
      </c>
      <c r="M26" s="136" t="s">
        <v>48</v>
      </c>
      <c r="N26" s="136" t="s">
        <v>48</v>
      </c>
      <c r="O26" s="136" t="s">
        <v>48</v>
      </c>
      <c r="P26" s="136" t="s">
        <v>48</v>
      </c>
      <c r="Q26" s="136" t="s">
        <v>48</v>
      </c>
      <c r="R26" s="136" t="s">
        <v>48</v>
      </c>
      <c r="S26" s="136" t="s">
        <v>48</v>
      </c>
      <c r="T26" s="136" t="s">
        <v>48</v>
      </c>
      <c r="U26" s="136" t="s">
        <v>48</v>
      </c>
      <c r="V26" s="136" t="s">
        <v>48</v>
      </c>
      <c r="W26" s="136" t="s">
        <v>48</v>
      </c>
      <c r="X26" s="136" t="s">
        <v>48</v>
      </c>
      <c r="Y26" s="136" t="s">
        <v>48</v>
      </c>
      <c r="Z26" s="136" t="s">
        <v>48</v>
      </c>
      <c r="AA26" s="136" t="s">
        <v>48</v>
      </c>
      <c r="AB26" s="136" t="s">
        <v>48</v>
      </c>
      <c r="AC26" s="136" t="s">
        <v>48</v>
      </c>
      <c r="AD26" s="136" t="s">
        <v>48</v>
      </c>
      <c r="AE26" s="136" t="s">
        <v>48</v>
      </c>
      <c r="AF26" s="136" t="s">
        <v>48</v>
      </c>
      <c r="AG26" s="136" t="s">
        <v>48</v>
      </c>
      <c r="AH26" s="136" t="s">
        <v>48</v>
      </c>
      <c r="AI26" s="136" t="s">
        <v>48</v>
      </c>
      <c r="AJ26" s="136" t="s">
        <v>48</v>
      </c>
      <c r="AK26" s="136" t="s">
        <v>48</v>
      </c>
      <c r="AL26" s="136" t="s">
        <v>48</v>
      </c>
      <c r="AM26" s="136" t="s">
        <v>48</v>
      </c>
      <c r="AN26" s="136" t="s">
        <v>48</v>
      </c>
      <c r="AO26" s="136" t="s">
        <v>48</v>
      </c>
      <c r="AP26" s="136" t="s">
        <v>48</v>
      </c>
      <c r="AQ26" s="103">
        <f t="shared" si="0"/>
        <v>0</v>
      </c>
      <c r="AR26" s="86"/>
      <c r="AS26" s="87"/>
      <c r="AT26" s="129"/>
      <c r="AU26" s="87"/>
      <c r="AV26" s="74"/>
      <c r="AW26" s="89">
        <f t="shared" si="1"/>
        <v>0</v>
      </c>
      <c r="AX26" s="87"/>
      <c r="AY26" s="89">
        <f t="shared" si="2"/>
        <v>0</v>
      </c>
      <c r="AZ26" s="59">
        <f t="shared" si="4"/>
        <v>0</v>
      </c>
      <c r="BA26" s="116"/>
      <c r="BB26" s="9"/>
      <c r="BC26" s="9"/>
    </row>
    <row r="27" spans="1:62" ht="24.9" customHeight="1" thickBot="1" x14ac:dyDescent="0.5">
      <c r="A27" s="332">
        <v>21</v>
      </c>
      <c r="B27" s="337" t="s">
        <v>115</v>
      </c>
      <c r="C27" s="195" t="s">
        <v>48</v>
      </c>
      <c r="D27" s="136" t="s">
        <v>48</v>
      </c>
      <c r="E27" s="136" t="s">
        <v>48</v>
      </c>
      <c r="F27" s="136" t="s">
        <v>48</v>
      </c>
      <c r="G27" s="136" t="s">
        <v>48</v>
      </c>
      <c r="H27" s="136" t="s">
        <v>48</v>
      </c>
      <c r="I27" s="136" t="s">
        <v>48</v>
      </c>
      <c r="J27" s="136" t="s">
        <v>48</v>
      </c>
      <c r="K27" s="136" t="s">
        <v>48</v>
      </c>
      <c r="L27" s="136" t="s">
        <v>48</v>
      </c>
      <c r="M27" s="136" t="s">
        <v>48</v>
      </c>
      <c r="N27" s="136" t="s">
        <v>48</v>
      </c>
      <c r="O27" s="136" t="s">
        <v>48</v>
      </c>
      <c r="P27" s="136" t="s">
        <v>48</v>
      </c>
      <c r="Q27" s="136" t="s">
        <v>48</v>
      </c>
      <c r="R27" s="136" t="s">
        <v>48</v>
      </c>
      <c r="S27" s="136" t="s">
        <v>48</v>
      </c>
      <c r="T27" s="136" t="s">
        <v>48</v>
      </c>
      <c r="U27" s="136" t="s">
        <v>48</v>
      </c>
      <c r="V27" s="136" t="s">
        <v>48</v>
      </c>
      <c r="W27" s="136" t="s">
        <v>48</v>
      </c>
      <c r="X27" s="136" t="s">
        <v>48</v>
      </c>
      <c r="Y27" s="136" t="s">
        <v>48</v>
      </c>
      <c r="Z27" s="136" t="s">
        <v>48</v>
      </c>
      <c r="AA27" s="136" t="s">
        <v>48</v>
      </c>
      <c r="AB27" s="136" t="s">
        <v>48</v>
      </c>
      <c r="AC27" s="136" t="s">
        <v>48</v>
      </c>
      <c r="AD27" s="136" t="s">
        <v>48</v>
      </c>
      <c r="AE27" s="136" t="s">
        <v>48</v>
      </c>
      <c r="AF27" s="136" t="s">
        <v>48</v>
      </c>
      <c r="AG27" s="136" t="s">
        <v>48</v>
      </c>
      <c r="AH27" s="136" t="s">
        <v>48</v>
      </c>
      <c r="AI27" s="136" t="s">
        <v>48</v>
      </c>
      <c r="AJ27" s="136" t="s">
        <v>48</v>
      </c>
      <c r="AK27" s="136" t="s">
        <v>48</v>
      </c>
      <c r="AL27" s="136" t="s">
        <v>48</v>
      </c>
      <c r="AM27" s="136" t="s">
        <v>48</v>
      </c>
      <c r="AN27" s="136" t="s">
        <v>48</v>
      </c>
      <c r="AO27" s="136" t="s">
        <v>48</v>
      </c>
      <c r="AP27" s="136" t="s">
        <v>48</v>
      </c>
      <c r="AQ27" s="103">
        <f t="shared" si="0"/>
        <v>0</v>
      </c>
      <c r="AR27" s="86"/>
      <c r="AS27" s="87"/>
      <c r="AT27" s="129"/>
      <c r="AU27" s="87"/>
      <c r="AV27" s="67"/>
      <c r="AW27" s="89">
        <f t="shared" si="1"/>
        <v>0</v>
      </c>
      <c r="AX27" s="87"/>
      <c r="AY27" s="89">
        <f t="shared" si="2"/>
        <v>0</v>
      </c>
      <c r="AZ27" s="59">
        <f t="shared" si="4"/>
        <v>0</v>
      </c>
      <c r="BA27" s="116"/>
      <c r="BB27" s="9"/>
      <c r="BC27" s="9"/>
    </row>
    <row r="28" spans="1:62" ht="24.9" customHeight="1" thickBot="1" x14ac:dyDescent="0.5">
      <c r="A28" s="332">
        <v>22</v>
      </c>
      <c r="B28" s="338" t="s">
        <v>95</v>
      </c>
      <c r="C28" s="195" t="s">
        <v>48</v>
      </c>
      <c r="D28" s="136" t="s">
        <v>48</v>
      </c>
      <c r="E28" s="136" t="s">
        <v>48</v>
      </c>
      <c r="F28" s="136" t="s">
        <v>48</v>
      </c>
      <c r="G28" s="136" t="s">
        <v>48</v>
      </c>
      <c r="H28" s="136" t="s">
        <v>48</v>
      </c>
      <c r="I28" s="136" t="s">
        <v>48</v>
      </c>
      <c r="J28" s="136" t="s">
        <v>48</v>
      </c>
      <c r="K28" s="136" t="s">
        <v>48</v>
      </c>
      <c r="L28" s="136" t="s">
        <v>48</v>
      </c>
      <c r="M28" s="136" t="s">
        <v>48</v>
      </c>
      <c r="N28" s="136" t="s">
        <v>48</v>
      </c>
      <c r="O28" s="136" t="s">
        <v>48</v>
      </c>
      <c r="P28" s="136" t="s">
        <v>48</v>
      </c>
      <c r="Q28" s="136" t="s">
        <v>48</v>
      </c>
      <c r="R28" s="136" t="s">
        <v>48</v>
      </c>
      <c r="S28" s="136" t="s">
        <v>48</v>
      </c>
      <c r="T28" s="136" t="s">
        <v>48</v>
      </c>
      <c r="U28" s="136" t="s">
        <v>48</v>
      </c>
      <c r="V28" s="136" t="s">
        <v>48</v>
      </c>
      <c r="W28" s="136" t="s">
        <v>48</v>
      </c>
      <c r="X28" s="136" t="s">
        <v>48</v>
      </c>
      <c r="Y28" s="136" t="s">
        <v>48</v>
      </c>
      <c r="Z28" s="136" t="s">
        <v>48</v>
      </c>
      <c r="AA28" s="136" t="s">
        <v>48</v>
      </c>
      <c r="AB28" s="136" t="s">
        <v>48</v>
      </c>
      <c r="AC28" s="136" t="s">
        <v>48</v>
      </c>
      <c r="AD28" s="136" t="s">
        <v>48</v>
      </c>
      <c r="AE28" s="136" t="s">
        <v>48</v>
      </c>
      <c r="AF28" s="136" t="s">
        <v>48</v>
      </c>
      <c r="AG28" s="136" t="s">
        <v>48</v>
      </c>
      <c r="AH28" s="136" t="s">
        <v>48</v>
      </c>
      <c r="AI28" s="136" t="s">
        <v>48</v>
      </c>
      <c r="AJ28" s="136" t="s">
        <v>48</v>
      </c>
      <c r="AK28" s="136" t="s">
        <v>48</v>
      </c>
      <c r="AL28" s="136" t="s">
        <v>48</v>
      </c>
      <c r="AM28" s="136" t="s">
        <v>48</v>
      </c>
      <c r="AN28" s="136" t="s">
        <v>48</v>
      </c>
      <c r="AO28" s="136" t="s">
        <v>48</v>
      </c>
      <c r="AP28" s="136" t="s">
        <v>48</v>
      </c>
      <c r="AQ28" s="103">
        <f t="shared" si="0"/>
        <v>0</v>
      </c>
      <c r="AR28" s="86"/>
      <c r="AS28" s="87"/>
      <c r="AT28" s="129"/>
      <c r="AU28" s="87"/>
      <c r="AV28" s="67"/>
      <c r="AW28" s="89">
        <f t="shared" si="1"/>
        <v>0</v>
      </c>
      <c r="AX28" s="87"/>
      <c r="AY28" s="89">
        <f t="shared" si="2"/>
        <v>0</v>
      </c>
      <c r="AZ28" s="59">
        <f t="shared" si="4"/>
        <v>0</v>
      </c>
      <c r="BA28" s="116"/>
      <c r="BB28" s="9"/>
      <c r="BC28" s="9"/>
    </row>
    <row r="29" spans="1:62" ht="24.9" customHeight="1" thickBot="1" x14ac:dyDescent="0.5">
      <c r="A29" s="332">
        <v>23</v>
      </c>
      <c r="B29" s="334" t="s">
        <v>116</v>
      </c>
      <c r="C29" s="195" t="s">
        <v>48</v>
      </c>
      <c r="D29" s="136" t="s">
        <v>48</v>
      </c>
      <c r="E29" s="136" t="s">
        <v>48</v>
      </c>
      <c r="F29" s="136" t="s">
        <v>48</v>
      </c>
      <c r="G29" s="136" t="s">
        <v>48</v>
      </c>
      <c r="H29" s="136" t="s">
        <v>48</v>
      </c>
      <c r="I29" s="136" t="s">
        <v>48</v>
      </c>
      <c r="J29" s="136" t="s">
        <v>48</v>
      </c>
      <c r="K29" s="136" t="s">
        <v>48</v>
      </c>
      <c r="L29" s="136" t="s">
        <v>48</v>
      </c>
      <c r="M29" s="136" t="s">
        <v>48</v>
      </c>
      <c r="N29" s="136" t="s">
        <v>48</v>
      </c>
      <c r="O29" s="136" t="s">
        <v>48</v>
      </c>
      <c r="P29" s="136" t="s">
        <v>48</v>
      </c>
      <c r="Q29" s="136" t="s">
        <v>48</v>
      </c>
      <c r="R29" s="136" t="s">
        <v>48</v>
      </c>
      <c r="S29" s="136" t="s">
        <v>48</v>
      </c>
      <c r="T29" s="136" t="s">
        <v>48</v>
      </c>
      <c r="U29" s="136" t="s">
        <v>48</v>
      </c>
      <c r="V29" s="136" t="s">
        <v>48</v>
      </c>
      <c r="W29" s="136" t="s">
        <v>48</v>
      </c>
      <c r="X29" s="136" t="s">
        <v>48</v>
      </c>
      <c r="Y29" s="136" t="s">
        <v>48</v>
      </c>
      <c r="Z29" s="136" t="s">
        <v>48</v>
      </c>
      <c r="AA29" s="136" t="s">
        <v>48</v>
      </c>
      <c r="AB29" s="136" t="s">
        <v>48</v>
      </c>
      <c r="AC29" s="136" t="s">
        <v>48</v>
      </c>
      <c r="AD29" s="136" t="s">
        <v>48</v>
      </c>
      <c r="AE29" s="136" t="s">
        <v>48</v>
      </c>
      <c r="AF29" s="136" t="s">
        <v>48</v>
      </c>
      <c r="AG29" s="136" t="s">
        <v>48</v>
      </c>
      <c r="AH29" s="136" t="s">
        <v>48</v>
      </c>
      <c r="AI29" s="136" t="s">
        <v>48</v>
      </c>
      <c r="AJ29" s="136" t="s">
        <v>48</v>
      </c>
      <c r="AK29" s="136" t="s">
        <v>48</v>
      </c>
      <c r="AL29" s="136" t="s">
        <v>48</v>
      </c>
      <c r="AM29" s="136" t="s">
        <v>48</v>
      </c>
      <c r="AN29" s="136" t="s">
        <v>48</v>
      </c>
      <c r="AO29" s="136" t="s">
        <v>48</v>
      </c>
      <c r="AP29" s="136" t="s">
        <v>48</v>
      </c>
      <c r="AQ29" s="103">
        <f t="shared" si="0"/>
        <v>0</v>
      </c>
      <c r="AR29" s="86"/>
      <c r="AS29" s="87"/>
      <c r="AT29" s="129"/>
      <c r="AU29" s="87"/>
      <c r="AV29" s="67"/>
      <c r="AW29" s="89">
        <f t="shared" si="1"/>
        <v>0</v>
      </c>
      <c r="AX29" s="87"/>
      <c r="AY29" s="89">
        <f t="shared" si="2"/>
        <v>0</v>
      </c>
      <c r="AZ29" s="59">
        <f t="shared" si="4"/>
        <v>0</v>
      </c>
      <c r="BA29" s="116"/>
      <c r="BB29" s="9"/>
      <c r="BC29" s="9"/>
    </row>
    <row r="30" spans="1:62" ht="24.9" customHeight="1" thickBot="1" x14ac:dyDescent="0.5">
      <c r="A30" s="332">
        <v>24</v>
      </c>
      <c r="B30" s="340" t="s">
        <v>96</v>
      </c>
      <c r="C30" s="195" t="s">
        <v>48</v>
      </c>
      <c r="D30" s="136" t="s">
        <v>48</v>
      </c>
      <c r="E30" s="136" t="s">
        <v>48</v>
      </c>
      <c r="F30" s="136" t="s">
        <v>48</v>
      </c>
      <c r="G30" s="136" t="s">
        <v>48</v>
      </c>
      <c r="H30" s="136" t="s">
        <v>48</v>
      </c>
      <c r="I30" s="136" t="s">
        <v>48</v>
      </c>
      <c r="J30" s="136" t="s">
        <v>48</v>
      </c>
      <c r="K30" s="136" t="s">
        <v>48</v>
      </c>
      <c r="L30" s="136" t="s">
        <v>48</v>
      </c>
      <c r="M30" s="136" t="s">
        <v>48</v>
      </c>
      <c r="N30" s="136" t="s">
        <v>48</v>
      </c>
      <c r="O30" s="136" t="s">
        <v>48</v>
      </c>
      <c r="P30" s="136" t="s">
        <v>48</v>
      </c>
      <c r="Q30" s="136" t="s">
        <v>48</v>
      </c>
      <c r="R30" s="136" t="s">
        <v>48</v>
      </c>
      <c r="S30" s="136" t="s">
        <v>48</v>
      </c>
      <c r="T30" s="136" t="s">
        <v>48</v>
      </c>
      <c r="U30" s="136" t="s">
        <v>48</v>
      </c>
      <c r="V30" s="136" t="s">
        <v>48</v>
      </c>
      <c r="W30" s="136" t="s">
        <v>48</v>
      </c>
      <c r="X30" s="136" t="s">
        <v>48</v>
      </c>
      <c r="Y30" s="136" t="s">
        <v>48</v>
      </c>
      <c r="Z30" s="136" t="s">
        <v>48</v>
      </c>
      <c r="AA30" s="136" t="s">
        <v>48</v>
      </c>
      <c r="AB30" s="136" t="s">
        <v>48</v>
      </c>
      <c r="AC30" s="136" t="s">
        <v>48</v>
      </c>
      <c r="AD30" s="136" t="s">
        <v>48</v>
      </c>
      <c r="AE30" s="136" t="s">
        <v>48</v>
      </c>
      <c r="AF30" s="136" t="s">
        <v>48</v>
      </c>
      <c r="AG30" s="136" t="s">
        <v>48</v>
      </c>
      <c r="AH30" s="136" t="s">
        <v>48</v>
      </c>
      <c r="AI30" s="136" t="s">
        <v>48</v>
      </c>
      <c r="AJ30" s="136" t="s">
        <v>48</v>
      </c>
      <c r="AK30" s="136" t="s">
        <v>48</v>
      </c>
      <c r="AL30" s="136" t="s">
        <v>48</v>
      </c>
      <c r="AM30" s="136" t="s">
        <v>48</v>
      </c>
      <c r="AN30" s="136" t="s">
        <v>48</v>
      </c>
      <c r="AO30" s="136" t="s">
        <v>48</v>
      </c>
      <c r="AP30" s="136" t="s">
        <v>48</v>
      </c>
      <c r="AQ30" s="103">
        <f t="shared" si="0"/>
        <v>0</v>
      </c>
      <c r="AR30" s="86"/>
      <c r="AS30" s="87"/>
      <c r="AT30" s="129"/>
      <c r="AU30" s="87"/>
      <c r="AV30" s="67"/>
      <c r="AW30" s="89">
        <f t="shared" si="1"/>
        <v>0</v>
      </c>
      <c r="AX30" s="87"/>
      <c r="AY30" s="89">
        <f t="shared" si="2"/>
        <v>0</v>
      </c>
      <c r="AZ30" s="59">
        <f t="shared" si="4"/>
        <v>0</v>
      </c>
      <c r="BA30" s="116"/>
      <c r="BB30" s="9"/>
      <c r="BC30" s="9"/>
    </row>
    <row r="31" spans="1:62" ht="24.9" customHeight="1" thickBot="1" x14ac:dyDescent="0.5">
      <c r="A31" s="332">
        <v>25</v>
      </c>
      <c r="B31" s="337" t="s">
        <v>97</v>
      </c>
      <c r="C31" s="195" t="s">
        <v>48</v>
      </c>
      <c r="D31" s="136" t="s">
        <v>48</v>
      </c>
      <c r="E31" s="136" t="s">
        <v>48</v>
      </c>
      <c r="F31" s="136" t="s">
        <v>48</v>
      </c>
      <c r="G31" s="136" t="s">
        <v>48</v>
      </c>
      <c r="H31" s="136" t="s">
        <v>48</v>
      </c>
      <c r="I31" s="136" t="s">
        <v>48</v>
      </c>
      <c r="J31" s="136" t="s">
        <v>48</v>
      </c>
      <c r="K31" s="136" t="s">
        <v>48</v>
      </c>
      <c r="L31" s="136" t="s">
        <v>48</v>
      </c>
      <c r="M31" s="136" t="s">
        <v>48</v>
      </c>
      <c r="N31" s="136" t="s">
        <v>48</v>
      </c>
      <c r="O31" s="136" t="s">
        <v>48</v>
      </c>
      <c r="P31" s="136" t="s">
        <v>48</v>
      </c>
      <c r="Q31" s="136" t="s">
        <v>48</v>
      </c>
      <c r="R31" s="136" t="s">
        <v>48</v>
      </c>
      <c r="S31" s="136" t="s">
        <v>48</v>
      </c>
      <c r="T31" s="136" t="s">
        <v>48</v>
      </c>
      <c r="U31" s="136" t="s">
        <v>48</v>
      </c>
      <c r="V31" s="136" t="s">
        <v>48</v>
      </c>
      <c r="W31" s="136" t="s">
        <v>48</v>
      </c>
      <c r="X31" s="136" t="s">
        <v>48</v>
      </c>
      <c r="Y31" s="136" t="s">
        <v>48</v>
      </c>
      <c r="Z31" s="136" t="s">
        <v>48</v>
      </c>
      <c r="AA31" s="136" t="s">
        <v>48</v>
      </c>
      <c r="AB31" s="136" t="s">
        <v>48</v>
      </c>
      <c r="AC31" s="136" t="s">
        <v>48</v>
      </c>
      <c r="AD31" s="136" t="s">
        <v>48</v>
      </c>
      <c r="AE31" s="136" t="s">
        <v>48</v>
      </c>
      <c r="AF31" s="136" t="s">
        <v>48</v>
      </c>
      <c r="AG31" s="136" t="s">
        <v>48</v>
      </c>
      <c r="AH31" s="136" t="s">
        <v>48</v>
      </c>
      <c r="AI31" s="136" t="s">
        <v>48</v>
      </c>
      <c r="AJ31" s="136" t="s">
        <v>48</v>
      </c>
      <c r="AK31" s="136" t="s">
        <v>48</v>
      </c>
      <c r="AL31" s="136" t="s">
        <v>48</v>
      </c>
      <c r="AM31" s="136" t="s">
        <v>48</v>
      </c>
      <c r="AN31" s="136" t="s">
        <v>48</v>
      </c>
      <c r="AO31" s="136" t="s">
        <v>48</v>
      </c>
      <c r="AP31" s="136" t="s">
        <v>48</v>
      </c>
      <c r="AQ31" s="103">
        <f t="shared" si="0"/>
        <v>0</v>
      </c>
      <c r="AR31" s="86"/>
      <c r="AS31" s="87"/>
      <c r="AT31" s="129"/>
      <c r="AU31" s="87"/>
      <c r="AV31" s="67"/>
      <c r="AW31" s="89">
        <f t="shared" si="1"/>
        <v>0</v>
      </c>
      <c r="AX31" s="87"/>
      <c r="AY31" s="89">
        <f t="shared" si="2"/>
        <v>0</v>
      </c>
      <c r="AZ31" s="59">
        <f t="shared" si="4"/>
        <v>0</v>
      </c>
      <c r="BA31" s="116"/>
      <c r="BB31" s="9"/>
      <c r="BC31" s="9"/>
    </row>
    <row r="32" spans="1:62" ht="24.9" customHeight="1" thickBot="1" x14ac:dyDescent="0.5">
      <c r="A32" s="335">
        <v>26</v>
      </c>
      <c r="B32" s="336" t="s">
        <v>98</v>
      </c>
      <c r="C32" s="195" t="s">
        <v>48</v>
      </c>
      <c r="D32" s="136" t="s">
        <v>48</v>
      </c>
      <c r="E32" s="136" t="s">
        <v>48</v>
      </c>
      <c r="F32" s="136" t="s">
        <v>48</v>
      </c>
      <c r="G32" s="136" t="s">
        <v>48</v>
      </c>
      <c r="H32" s="136" t="s">
        <v>48</v>
      </c>
      <c r="I32" s="136" t="s">
        <v>48</v>
      </c>
      <c r="J32" s="136" t="s">
        <v>48</v>
      </c>
      <c r="K32" s="136" t="s">
        <v>48</v>
      </c>
      <c r="L32" s="136" t="s">
        <v>48</v>
      </c>
      <c r="M32" s="136" t="s">
        <v>48</v>
      </c>
      <c r="N32" s="136" t="s">
        <v>48</v>
      </c>
      <c r="O32" s="136" t="s">
        <v>48</v>
      </c>
      <c r="P32" s="136" t="s">
        <v>48</v>
      </c>
      <c r="Q32" s="136" t="s">
        <v>48</v>
      </c>
      <c r="R32" s="136" t="s">
        <v>48</v>
      </c>
      <c r="S32" s="136" t="s">
        <v>48</v>
      </c>
      <c r="T32" s="136" t="s">
        <v>48</v>
      </c>
      <c r="U32" s="136" t="s">
        <v>48</v>
      </c>
      <c r="V32" s="136" t="s">
        <v>48</v>
      </c>
      <c r="W32" s="136" t="s">
        <v>48</v>
      </c>
      <c r="X32" s="136" t="s">
        <v>48</v>
      </c>
      <c r="Y32" s="136" t="s">
        <v>48</v>
      </c>
      <c r="Z32" s="136" t="s">
        <v>48</v>
      </c>
      <c r="AA32" s="136" t="s">
        <v>48</v>
      </c>
      <c r="AB32" s="136" t="s">
        <v>48</v>
      </c>
      <c r="AC32" s="136" t="s">
        <v>48</v>
      </c>
      <c r="AD32" s="136" t="s">
        <v>48</v>
      </c>
      <c r="AE32" s="136" t="s">
        <v>48</v>
      </c>
      <c r="AF32" s="136" t="s">
        <v>48</v>
      </c>
      <c r="AG32" s="136" t="s">
        <v>48</v>
      </c>
      <c r="AH32" s="136" t="s">
        <v>48</v>
      </c>
      <c r="AI32" s="136" t="s">
        <v>48</v>
      </c>
      <c r="AJ32" s="136" t="s">
        <v>48</v>
      </c>
      <c r="AK32" s="136" t="s">
        <v>48</v>
      </c>
      <c r="AL32" s="136" t="s">
        <v>48</v>
      </c>
      <c r="AM32" s="136" t="s">
        <v>48</v>
      </c>
      <c r="AN32" s="136" t="s">
        <v>48</v>
      </c>
      <c r="AO32" s="136" t="s">
        <v>48</v>
      </c>
      <c r="AP32" s="136" t="s">
        <v>48</v>
      </c>
      <c r="AQ32" s="103">
        <f t="shared" si="0"/>
        <v>0</v>
      </c>
      <c r="AR32" s="86"/>
      <c r="AS32" s="87"/>
      <c r="AT32" s="129"/>
      <c r="AU32" s="87"/>
      <c r="AV32" s="67"/>
      <c r="AW32" s="89">
        <f t="shared" si="1"/>
        <v>0</v>
      </c>
      <c r="AX32" s="87"/>
      <c r="AY32" s="89">
        <f t="shared" si="2"/>
        <v>0</v>
      </c>
      <c r="AZ32" s="59">
        <f t="shared" si="4"/>
        <v>0</v>
      </c>
      <c r="BA32" s="116"/>
      <c r="BB32" s="9"/>
      <c r="BC32" s="9"/>
    </row>
    <row r="33" spans="1:53" ht="24.9" customHeight="1" thickBot="1" x14ac:dyDescent="0.5">
      <c r="A33" s="332">
        <v>27</v>
      </c>
      <c r="B33" s="333" t="s">
        <v>99</v>
      </c>
      <c r="C33" s="195" t="s">
        <v>48</v>
      </c>
      <c r="D33" s="136" t="s">
        <v>48</v>
      </c>
      <c r="E33" s="136" t="s">
        <v>48</v>
      </c>
      <c r="F33" s="136" t="s">
        <v>48</v>
      </c>
      <c r="G33" s="136" t="s">
        <v>48</v>
      </c>
      <c r="H33" s="136" t="s">
        <v>48</v>
      </c>
      <c r="I33" s="136" t="s">
        <v>48</v>
      </c>
      <c r="J33" s="136" t="s">
        <v>48</v>
      </c>
      <c r="K33" s="136" t="s">
        <v>48</v>
      </c>
      <c r="L33" s="136" t="s">
        <v>48</v>
      </c>
      <c r="M33" s="136" t="s">
        <v>48</v>
      </c>
      <c r="N33" s="136" t="s">
        <v>48</v>
      </c>
      <c r="O33" s="136" t="s">
        <v>48</v>
      </c>
      <c r="P33" s="136" t="s">
        <v>48</v>
      </c>
      <c r="Q33" s="136" t="s">
        <v>48</v>
      </c>
      <c r="R33" s="136" t="s">
        <v>48</v>
      </c>
      <c r="S33" s="136" t="s">
        <v>48</v>
      </c>
      <c r="T33" s="136" t="s">
        <v>48</v>
      </c>
      <c r="U33" s="136" t="s">
        <v>48</v>
      </c>
      <c r="V33" s="136" t="s">
        <v>48</v>
      </c>
      <c r="W33" s="136" t="s">
        <v>48</v>
      </c>
      <c r="X33" s="136" t="s">
        <v>48</v>
      </c>
      <c r="Y33" s="136" t="s">
        <v>48</v>
      </c>
      <c r="Z33" s="136" t="s">
        <v>48</v>
      </c>
      <c r="AA33" s="136" t="s">
        <v>48</v>
      </c>
      <c r="AB33" s="136" t="s">
        <v>48</v>
      </c>
      <c r="AC33" s="136" t="s">
        <v>48</v>
      </c>
      <c r="AD33" s="136" t="s">
        <v>48</v>
      </c>
      <c r="AE33" s="136" t="s">
        <v>48</v>
      </c>
      <c r="AF33" s="136" t="s">
        <v>48</v>
      </c>
      <c r="AG33" s="136" t="s">
        <v>48</v>
      </c>
      <c r="AH33" s="136" t="s">
        <v>48</v>
      </c>
      <c r="AI33" s="136" t="s">
        <v>48</v>
      </c>
      <c r="AJ33" s="136" t="s">
        <v>48</v>
      </c>
      <c r="AK33" s="136" t="s">
        <v>48</v>
      </c>
      <c r="AL33" s="136" t="s">
        <v>48</v>
      </c>
      <c r="AM33" s="136" t="s">
        <v>48</v>
      </c>
      <c r="AN33" s="136" t="s">
        <v>48</v>
      </c>
      <c r="AO33" s="136" t="s">
        <v>48</v>
      </c>
      <c r="AP33" s="136" t="s">
        <v>48</v>
      </c>
      <c r="AQ33" s="103">
        <f t="shared" si="0"/>
        <v>0</v>
      </c>
      <c r="AR33" s="86"/>
      <c r="AS33" s="87"/>
      <c r="AT33" s="129"/>
      <c r="AU33" s="87"/>
      <c r="AV33" s="67"/>
      <c r="AW33" s="89">
        <f t="shared" si="1"/>
        <v>0</v>
      </c>
      <c r="AX33" s="87"/>
      <c r="AY33" s="89">
        <f t="shared" si="2"/>
        <v>0</v>
      </c>
      <c r="AZ33" s="59">
        <f t="shared" si="4"/>
        <v>0</v>
      </c>
      <c r="BA33" s="116"/>
    </row>
    <row r="34" spans="1:53" ht="24.9" customHeight="1" thickBot="1" x14ac:dyDescent="0.5">
      <c r="A34" s="332">
        <v>28</v>
      </c>
      <c r="B34" s="333" t="s">
        <v>100</v>
      </c>
      <c r="C34" s="195" t="s">
        <v>48</v>
      </c>
      <c r="D34" s="136" t="s">
        <v>48</v>
      </c>
      <c r="E34" s="136" t="s">
        <v>48</v>
      </c>
      <c r="F34" s="136" t="s">
        <v>48</v>
      </c>
      <c r="G34" s="136" t="s">
        <v>48</v>
      </c>
      <c r="H34" s="136" t="s">
        <v>48</v>
      </c>
      <c r="I34" s="136" t="s">
        <v>48</v>
      </c>
      <c r="J34" s="136" t="s">
        <v>48</v>
      </c>
      <c r="K34" s="136" t="s">
        <v>48</v>
      </c>
      <c r="L34" s="136" t="s">
        <v>48</v>
      </c>
      <c r="M34" s="136" t="s">
        <v>48</v>
      </c>
      <c r="N34" s="136" t="s">
        <v>48</v>
      </c>
      <c r="O34" s="136" t="s">
        <v>48</v>
      </c>
      <c r="P34" s="136" t="s">
        <v>48</v>
      </c>
      <c r="Q34" s="136" t="s">
        <v>48</v>
      </c>
      <c r="R34" s="136" t="s">
        <v>48</v>
      </c>
      <c r="S34" s="136" t="s">
        <v>48</v>
      </c>
      <c r="T34" s="136" t="s">
        <v>48</v>
      </c>
      <c r="U34" s="136" t="s">
        <v>48</v>
      </c>
      <c r="V34" s="136" t="s">
        <v>48</v>
      </c>
      <c r="W34" s="136" t="s">
        <v>48</v>
      </c>
      <c r="X34" s="136" t="s">
        <v>48</v>
      </c>
      <c r="Y34" s="136" t="s">
        <v>48</v>
      </c>
      <c r="Z34" s="136" t="s">
        <v>48</v>
      </c>
      <c r="AA34" s="136" t="s">
        <v>48</v>
      </c>
      <c r="AB34" s="136" t="s">
        <v>48</v>
      </c>
      <c r="AC34" s="136" t="s">
        <v>48</v>
      </c>
      <c r="AD34" s="136" t="s">
        <v>48</v>
      </c>
      <c r="AE34" s="136" t="s">
        <v>48</v>
      </c>
      <c r="AF34" s="136" t="s">
        <v>48</v>
      </c>
      <c r="AG34" s="136" t="s">
        <v>48</v>
      </c>
      <c r="AH34" s="136" t="s">
        <v>48</v>
      </c>
      <c r="AI34" s="136" t="s">
        <v>48</v>
      </c>
      <c r="AJ34" s="136" t="s">
        <v>48</v>
      </c>
      <c r="AK34" s="136" t="s">
        <v>48</v>
      </c>
      <c r="AL34" s="136" t="s">
        <v>48</v>
      </c>
      <c r="AM34" s="136" t="s">
        <v>48</v>
      </c>
      <c r="AN34" s="136" t="s">
        <v>48</v>
      </c>
      <c r="AO34" s="136" t="s">
        <v>48</v>
      </c>
      <c r="AP34" s="136" t="s">
        <v>48</v>
      </c>
      <c r="AQ34" s="103">
        <f t="shared" si="0"/>
        <v>0</v>
      </c>
      <c r="AR34" s="86"/>
      <c r="AS34" s="87"/>
      <c r="AT34" s="129"/>
      <c r="AU34" s="87"/>
      <c r="AV34" s="67"/>
      <c r="AW34" s="89">
        <f t="shared" si="1"/>
        <v>0</v>
      </c>
      <c r="AX34" s="87"/>
      <c r="AY34" s="89">
        <f t="shared" si="2"/>
        <v>0</v>
      </c>
      <c r="AZ34" s="59">
        <f t="shared" si="4"/>
        <v>0</v>
      </c>
      <c r="BA34" s="116"/>
    </row>
    <row r="35" spans="1:53" ht="24.9" customHeight="1" thickBot="1" x14ac:dyDescent="0.5">
      <c r="A35" s="332">
        <v>29</v>
      </c>
      <c r="B35" s="337" t="s">
        <v>101</v>
      </c>
      <c r="C35" s="195" t="s">
        <v>48</v>
      </c>
      <c r="D35" s="136" t="s">
        <v>48</v>
      </c>
      <c r="E35" s="136" t="s">
        <v>48</v>
      </c>
      <c r="F35" s="136" t="s">
        <v>48</v>
      </c>
      <c r="G35" s="136" t="s">
        <v>48</v>
      </c>
      <c r="H35" s="136" t="s">
        <v>48</v>
      </c>
      <c r="I35" s="136" t="s">
        <v>48</v>
      </c>
      <c r="J35" s="136" t="s">
        <v>48</v>
      </c>
      <c r="K35" s="136" t="s">
        <v>48</v>
      </c>
      <c r="L35" s="136" t="s">
        <v>48</v>
      </c>
      <c r="M35" s="136" t="s">
        <v>48</v>
      </c>
      <c r="N35" s="136" t="s">
        <v>48</v>
      </c>
      <c r="O35" s="136" t="s">
        <v>48</v>
      </c>
      <c r="P35" s="136" t="s">
        <v>48</v>
      </c>
      <c r="Q35" s="136" t="s">
        <v>48</v>
      </c>
      <c r="R35" s="136" t="s">
        <v>48</v>
      </c>
      <c r="S35" s="136" t="s">
        <v>48</v>
      </c>
      <c r="T35" s="136" t="s">
        <v>48</v>
      </c>
      <c r="U35" s="136" t="s">
        <v>48</v>
      </c>
      <c r="V35" s="136" t="s">
        <v>48</v>
      </c>
      <c r="W35" s="136" t="s">
        <v>48</v>
      </c>
      <c r="X35" s="136" t="s">
        <v>48</v>
      </c>
      <c r="Y35" s="136" t="s">
        <v>48</v>
      </c>
      <c r="Z35" s="136" t="s">
        <v>48</v>
      </c>
      <c r="AA35" s="136" t="s">
        <v>48</v>
      </c>
      <c r="AB35" s="136" t="s">
        <v>48</v>
      </c>
      <c r="AC35" s="136" t="s">
        <v>48</v>
      </c>
      <c r="AD35" s="136" t="s">
        <v>48</v>
      </c>
      <c r="AE35" s="136" t="s">
        <v>48</v>
      </c>
      <c r="AF35" s="136" t="s">
        <v>48</v>
      </c>
      <c r="AG35" s="136" t="s">
        <v>48</v>
      </c>
      <c r="AH35" s="136" t="s">
        <v>48</v>
      </c>
      <c r="AI35" s="136" t="s">
        <v>48</v>
      </c>
      <c r="AJ35" s="136" t="s">
        <v>48</v>
      </c>
      <c r="AK35" s="136" t="s">
        <v>48</v>
      </c>
      <c r="AL35" s="136" t="s">
        <v>48</v>
      </c>
      <c r="AM35" s="136" t="s">
        <v>48</v>
      </c>
      <c r="AN35" s="136" t="s">
        <v>48</v>
      </c>
      <c r="AO35" s="136" t="s">
        <v>48</v>
      </c>
      <c r="AP35" s="136" t="s">
        <v>48</v>
      </c>
      <c r="AQ35" s="103">
        <f t="shared" si="0"/>
        <v>0</v>
      </c>
      <c r="AR35" s="86"/>
      <c r="AS35" s="87"/>
      <c r="AT35" s="129"/>
      <c r="AU35" s="87"/>
      <c r="AV35" s="67"/>
      <c r="AW35" s="89">
        <f t="shared" si="1"/>
        <v>0</v>
      </c>
      <c r="AX35" s="87"/>
      <c r="AY35" s="89">
        <f t="shared" si="2"/>
        <v>0</v>
      </c>
      <c r="AZ35" s="59">
        <f t="shared" si="4"/>
        <v>0</v>
      </c>
      <c r="BA35" s="116"/>
    </row>
    <row r="36" spans="1:53" ht="24.9" customHeight="1" thickBot="1" x14ac:dyDescent="0.5">
      <c r="A36" s="332">
        <v>30</v>
      </c>
      <c r="B36" s="333" t="s">
        <v>102</v>
      </c>
      <c r="C36" s="195" t="s">
        <v>48</v>
      </c>
      <c r="D36" s="136" t="s">
        <v>48</v>
      </c>
      <c r="E36" s="136" t="s">
        <v>48</v>
      </c>
      <c r="F36" s="136" t="s">
        <v>48</v>
      </c>
      <c r="G36" s="136" t="s">
        <v>48</v>
      </c>
      <c r="H36" s="136" t="s">
        <v>48</v>
      </c>
      <c r="I36" s="136" t="s">
        <v>48</v>
      </c>
      <c r="J36" s="136" t="s">
        <v>48</v>
      </c>
      <c r="K36" s="136" t="s">
        <v>48</v>
      </c>
      <c r="L36" s="136" t="s">
        <v>48</v>
      </c>
      <c r="M36" s="136" t="s">
        <v>48</v>
      </c>
      <c r="N36" s="136" t="s">
        <v>48</v>
      </c>
      <c r="O36" s="136" t="s">
        <v>48</v>
      </c>
      <c r="P36" s="136" t="s">
        <v>48</v>
      </c>
      <c r="Q36" s="136" t="s">
        <v>48</v>
      </c>
      <c r="R36" s="136" t="s">
        <v>48</v>
      </c>
      <c r="S36" s="136" t="s">
        <v>48</v>
      </c>
      <c r="T36" s="136" t="s">
        <v>48</v>
      </c>
      <c r="U36" s="136" t="s">
        <v>48</v>
      </c>
      <c r="V36" s="136" t="s">
        <v>48</v>
      </c>
      <c r="W36" s="136" t="s">
        <v>48</v>
      </c>
      <c r="X36" s="136" t="s">
        <v>48</v>
      </c>
      <c r="Y36" s="136" t="s">
        <v>48</v>
      </c>
      <c r="Z36" s="136" t="s">
        <v>48</v>
      </c>
      <c r="AA36" s="136" t="s">
        <v>48</v>
      </c>
      <c r="AB36" s="136" t="s">
        <v>48</v>
      </c>
      <c r="AC36" s="136" t="s">
        <v>48</v>
      </c>
      <c r="AD36" s="136" t="s">
        <v>48</v>
      </c>
      <c r="AE36" s="136" t="s">
        <v>48</v>
      </c>
      <c r="AF36" s="136" t="s">
        <v>48</v>
      </c>
      <c r="AG36" s="136" t="s">
        <v>48</v>
      </c>
      <c r="AH36" s="136" t="s">
        <v>48</v>
      </c>
      <c r="AI36" s="136" t="s">
        <v>48</v>
      </c>
      <c r="AJ36" s="136" t="s">
        <v>48</v>
      </c>
      <c r="AK36" s="136" t="s">
        <v>48</v>
      </c>
      <c r="AL36" s="136" t="s">
        <v>48</v>
      </c>
      <c r="AM36" s="136" t="s">
        <v>48</v>
      </c>
      <c r="AN36" s="136" t="s">
        <v>48</v>
      </c>
      <c r="AO36" s="136" t="s">
        <v>48</v>
      </c>
      <c r="AP36" s="136" t="s">
        <v>48</v>
      </c>
      <c r="AQ36" s="103">
        <f t="shared" si="0"/>
        <v>0</v>
      </c>
      <c r="AR36" s="86"/>
      <c r="AS36" s="87"/>
      <c r="AT36" s="129"/>
      <c r="AU36" s="87"/>
      <c r="AV36" s="67"/>
      <c r="AW36" s="89">
        <f t="shared" si="1"/>
        <v>0</v>
      </c>
      <c r="AX36" s="87"/>
      <c r="AY36" s="89">
        <f t="shared" si="2"/>
        <v>0</v>
      </c>
      <c r="AZ36" s="59">
        <f t="shared" si="4"/>
        <v>0</v>
      </c>
      <c r="BA36" s="116"/>
    </row>
    <row r="37" spans="1:53" ht="24.9" customHeight="1" thickBot="1" x14ac:dyDescent="0.5">
      <c r="A37" s="332">
        <v>31</v>
      </c>
      <c r="B37" s="337" t="s">
        <v>103</v>
      </c>
      <c r="C37" s="195" t="s">
        <v>48</v>
      </c>
      <c r="D37" s="136" t="s">
        <v>48</v>
      </c>
      <c r="E37" s="136" t="s">
        <v>48</v>
      </c>
      <c r="F37" s="136" t="s">
        <v>48</v>
      </c>
      <c r="G37" s="136" t="s">
        <v>48</v>
      </c>
      <c r="H37" s="136" t="s">
        <v>48</v>
      </c>
      <c r="I37" s="136" t="s">
        <v>48</v>
      </c>
      <c r="J37" s="136" t="s">
        <v>48</v>
      </c>
      <c r="K37" s="136" t="s">
        <v>48</v>
      </c>
      <c r="L37" s="136" t="s">
        <v>48</v>
      </c>
      <c r="M37" s="136" t="s">
        <v>48</v>
      </c>
      <c r="N37" s="136" t="s">
        <v>48</v>
      </c>
      <c r="O37" s="136" t="s">
        <v>48</v>
      </c>
      <c r="P37" s="136" t="s">
        <v>48</v>
      </c>
      <c r="Q37" s="136" t="s">
        <v>48</v>
      </c>
      <c r="R37" s="136" t="s">
        <v>48</v>
      </c>
      <c r="S37" s="136" t="s">
        <v>48</v>
      </c>
      <c r="T37" s="136" t="s">
        <v>48</v>
      </c>
      <c r="U37" s="136" t="s">
        <v>48</v>
      </c>
      <c r="V37" s="136" t="s">
        <v>48</v>
      </c>
      <c r="W37" s="136" t="s">
        <v>48</v>
      </c>
      <c r="X37" s="136" t="s">
        <v>48</v>
      </c>
      <c r="Y37" s="136" t="s">
        <v>48</v>
      </c>
      <c r="Z37" s="136" t="s">
        <v>48</v>
      </c>
      <c r="AA37" s="136" t="s">
        <v>48</v>
      </c>
      <c r="AB37" s="136" t="s">
        <v>48</v>
      </c>
      <c r="AC37" s="136" t="s">
        <v>48</v>
      </c>
      <c r="AD37" s="136" t="s">
        <v>48</v>
      </c>
      <c r="AE37" s="136" t="s">
        <v>48</v>
      </c>
      <c r="AF37" s="136" t="s">
        <v>48</v>
      </c>
      <c r="AG37" s="136" t="s">
        <v>48</v>
      </c>
      <c r="AH37" s="136" t="s">
        <v>48</v>
      </c>
      <c r="AI37" s="136" t="s">
        <v>48</v>
      </c>
      <c r="AJ37" s="136" t="s">
        <v>48</v>
      </c>
      <c r="AK37" s="136" t="s">
        <v>48</v>
      </c>
      <c r="AL37" s="136" t="s">
        <v>48</v>
      </c>
      <c r="AM37" s="136" t="s">
        <v>48</v>
      </c>
      <c r="AN37" s="136" t="s">
        <v>48</v>
      </c>
      <c r="AO37" s="136" t="s">
        <v>48</v>
      </c>
      <c r="AP37" s="136" t="s">
        <v>48</v>
      </c>
      <c r="AQ37" s="103">
        <f t="shared" si="0"/>
        <v>0</v>
      </c>
      <c r="AR37" s="86"/>
      <c r="AS37" s="87"/>
      <c r="AT37" s="129"/>
      <c r="AU37" s="87"/>
      <c r="AV37" s="67"/>
      <c r="AW37" s="89">
        <f t="shared" si="1"/>
        <v>0</v>
      </c>
      <c r="AX37" s="87"/>
      <c r="AY37" s="89">
        <f t="shared" si="2"/>
        <v>0</v>
      </c>
      <c r="AZ37" s="59">
        <f t="shared" si="4"/>
        <v>0</v>
      </c>
      <c r="BA37" s="116"/>
    </row>
    <row r="38" spans="1:53" ht="24.9" customHeight="1" thickBot="1" x14ac:dyDescent="0.5">
      <c r="A38" s="332">
        <v>32</v>
      </c>
      <c r="B38" s="333" t="s">
        <v>104</v>
      </c>
      <c r="C38" s="195" t="s">
        <v>48</v>
      </c>
      <c r="D38" s="136" t="s">
        <v>48</v>
      </c>
      <c r="E38" s="136" t="s">
        <v>48</v>
      </c>
      <c r="F38" s="136" t="s">
        <v>48</v>
      </c>
      <c r="G38" s="136" t="s">
        <v>48</v>
      </c>
      <c r="H38" s="136" t="s">
        <v>48</v>
      </c>
      <c r="I38" s="136" t="s">
        <v>48</v>
      </c>
      <c r="J38" s="136" t="s">
        <v>48</v>
      </c>
      <c r="K38" s="136" t="s">
        <v>48</v>
      </c>
      <c r="L38" s="136" t="s">
        <v>48</v>
      </c>
      <c r="M38" s="136" t="s">
        <v>48</v>
      </c>
      <c r="N38" s="136" t="s">
        <v>48</v>
      </c>
      <c r="O38" s="136" t="s">
        <v>48</v>
      </c>
      <c r="P38" s="136" t="s">
        <v>48</v>
      </c>
      <c r="Q38" s="136" t="s">
        <v>48</v>
      </c>
      <c r="R38" s="136" t="s">
        <v>48</v>
      </c>
      <c r="S38" s="136" t="s">
        <v>48</v>
      </c>
      <c r="T38" s="136" t="s">
        <v>48</v>
      </c>
      <c r="U38" s="136" t="s">
        <v>48</v>
      </c>
      <c r="V38" s="136" t="s">
        <v>48</v>
      </c>
      <c r="W38" s="136" t="s">
        <v>48</v>
      </c>
      <c r="X38" s="136" t="s">
        <v>48</v>
      </c>
      <c r="Y38" s="136" t="s">
        <v>48</v>
      </c>
      <c r="Z38" s="136" t="s">
        <v>48</v>
      </c>
      <c r="AA38" s="136" t="s">
        <v>48</v>
      </c>
      <c r="AB38" s="136" t="s">
        <v>48</v>
      </c>
      <c r="AC38" s="136" t="s">
        <v>48</v>
      </c>
      <c r="AD38" s="136" t="s">
        <v>48</v>
      </c>
      <c r="AE38" s="136" t="s">
        <v>48</v>
      </c>
      <c r="AF38" s="136" t="s">
        <v>48</v>
      </c>
      <c r="AG38" s="136" t="s">
        <v>48</v>
      </c>
      <c r="AH38" s="136" t="s">
        <v>48</v>
      </c>
      <c r="AI38" s="136" t="s">
        <v>48</v>
      </c>
      <c r="AJ38" s="136" t="s">
        <v>48</v>
      </c>
      <c r="AK38" s="136" t="s">
        <v>48</v>
      </c>
      <c r="AL38" s="136" t="s">
        <v>48</v>
      </c>
      <c r="AM38" s="136" t="s">
        <v>48</v>
      </c>
      <c r="AN38" s="136" t="s">
        <v>48</v>
      </c>
      <c r="AO38" s="136" t="s">
        <v>48</v>
      </c>
      <c r="AP38" s="136" t="s">
        <v>48</v>
      </c>
      <c r="AQ38" s="103">
        <f t="shared" si="0"/>
        <v>0</v>
      </c>
      <c r="AR38" s="86"/>
      <c r="AS38" s="87"/>
      <c r="AT38" s="129"/>
      <c r="AU38" s="87"/>
      <c r="AV38" s="67"/>
      <c r="AW38" s="89">
        <f t="shared" si="1"/>
        <v>0</v>
      </c>
      <c r="AX38" s="87"/>
      <c r="AY38" s="89">
        <f t="shared" si="2"/>
        <v>0</v>
      </c>
      <c r="AZ38" s="59">
        <f t="shared" si="4"/>
        <v>0</v>
      </c>
      <c r="BA38" s="116"/>
    </row>
    <row r="39" spans="1:53" ht="24.9" customHeight="1" thickBot="1" x14ac:dyDescent="0.5">
      <c r="A39" s="335">
        <v>33</v>
      </c>
      <c r="B39" s="341" t="s">
        <v>105</v>
      </c>
      <c r="C39" s="195" t="s">
        <v>48</v>
      </c>
      <c r="D39" s="136" t="s">
        <v>48</v>
      </c>
      <c r="E39" s="136" t="s">
        <v>48</v>
      </c>
      <c r="F39" s="136" t="s">
        <v>48</v>
      </c>
      <c r="G39" s="136" t="s">
        <v>48</v>
      </c>
      <c r="H39" s="136" t="s">
        <v>48</v>
      </c>
      <c r="I39" s="136" t="s">
        <v>48</v>
      </c>
      <c r="J39" s="136" t="s">
        <v>48</v>
      </c>
      <c r="K39" s="136" t="s">
        <v>48</v>
      </c>
      <c r="L39" s="136" t="s">
        <v>48</v>
      </c>
      <c r="M39" s="136" t="s">
        <v>48</v>
      </c>
      <c r="N39" s="136" t="s">
        <v>48</v>
      </c>
      <c r="O39" s="136" t="s">
        <v>48</v>
      </c>
      <c r="P39" s="136" t="s">
        <v>48</v>
      </c>
      <c r="Q39" s="136" t="s">
        <v>48</v>
      </c>
      <c r="R39" s="136" t="s">
        <v>48</v>
      </c>
      <c r="S39" s="136" t="s">
        <v>48</v>
      </c>
      <c r="T39" s="136" t="s">
        <v>48</v>
      </c>
      <c r="U39" s="136" t="s">
        <v>48</v>
      </c>
      <c r="V39" s="136" t="s">
        <v>48</v>
      </c>
      <c r="W39" s="136" t="s">
        <v>48</v>
      </c>
      <c r="X39" s="136" t="s">
        <v>48</v>
      </c>
      <c r="Y39" s="136" t="s">
        <v>48</v>
      </c>
      <c r="Z39" s="136" t="s">
        <v>48</v>
      </c>
      <c r="AA39" s="136" t="s">
        <v>48</v>
      </c>
      <c r="AB39" s="136" t="s">
        <v>48</v>
      </c>
      <c r="AC39" s="136" t="s">
        <v>48</v>
      </c>
      <c r="AD39" s="136" t="s">
        <v>48</v>
      </c>
      <c r="AE39" s="136" t="s">
        <v>48</v>
      </c>
      <c r="AF39" s="136" t="s">
        <v>48</v>
      </c>
      <c r="AG39" s="136" t="s">
        <v>48</v>
      </c>
      <c r="AH39" s="136" t="s">
        <v>48</v>
      </c>
      <c r="AI39" s="136" t="s">
        <v>48</v>
      </c>
      <c r="AJ39" s="136" t="s">
        <v>48</v>
      </c>
      <c r="AK39" s="136" t="s">
        <v>48</v>
      </c>
      <c r="AL39" s="136" t="s">
        <v>48</v>
      </c>
      <c r="AM39" s="136" t="s">
        <v>48</v>
      </c>
      <c r="AN39" s="136" t="s">
        <v>48</v>
      </c>
      <c r="AO39" s="136" t="s">
        <v>48</v>
      </c>
      <c r="AP39" s="136" t="s">
        <v>48</v>
      </c>
      <c r="AQ39" s="103">
        <f t="shared" si="0"/>
        <v>0</v>
      </c>
      <c r="AR39" s="86"/>
      <c r="AS39" s="87"/>
      <c r="AT39" s="129"/>
      <c r="AU39" s="87"/>
      <c r="AV39" s="67"/>
      <c r="AW39" s="89">
        <f t="shared" si="1"/>
        <v>0</v>
      </c>
      <c r="AX39" s="87"/>
      <c r="AY39" s="89">
        <f t="shared" si="2"/>
        <v>0</v>
      </c>
      <c r="AZ39" s="59">
        <f t="shared" si="4"/>
        <v>0</v>
      </c>
      <c r="BA39" s="116"/>
    </row>
    <row r="40" spans="1:53" ht="24.9" customHeight="1" thickBot="1" x14ac:dyDescent="0.5">
      <c r="A40" s="332">
        <v>34</v>
      </c>
      <c r="B40" s="338" t="s">
        <v>106</v>
      </c>
      <c r="C40" s="195" t="s">
        <v>48</v>
      </c>
      <c r="D40" s="136" t="s">
        <v>48</v>
      </c>
      <c r="E40" s="136" t="s">
        <v>48</v>
      </c>
      <c r="F40" s="136" t="s">
        <v>48</v>
      </c>
      <c r="G40" s="136" t="s">
        <v>48</v>
      </c>
      <c r="H40" s="136" t="s">
        <v>48</v>
      </c>
      <c r="I40" s="136" t="s">
        <v>48</v>
      </c>
      <c r="J40" s="136" t="s">
        <v>48</v>
      </c>
      <c r="K40" s="136" t="s">
        <v>48</v>
      </c>
      <c r="L40" s="136" t="s">
        <v>48</v>
      </c>
      <c r="M40" s="136" t="s">
        <v>48</v>
      </c>
      <c r="N40" s="136" t="s">
        <v>48</v>
      </c>
      <c r="O40" s="136" t="s">
        <v>48</v>
      </c>
      <c r="P40" s="136" t="s">
        <v>48</v>
      </c>
      <c r="Q40" s="136" t="s">
        <v>48</v>
      </c>
      <c r="R40" s="136" t="s">
        <v>48</v>
      </c>
      <c r="S40" s="136" t="s">
        <v>48</v>
      </c>
      <c r="T40" s="136" t="s">
        <v>48</v>
      </c>
      <c r="U40" s="136" t="s">
        <v>48</v>
      </c>
      <c r="V40" s="136" t="s">
        <v>48</v>
      </c>
      <c r="W40" s="136" t="s">
        <v>48</v>
      </c>
      <c r="X40" s="136" t="s">
        <v>48</v>
      </c>
      <c r="Y40" s="136" t="s">
        <v>48</v>
      </c>
      <c r="Z40" s="136" t="s">
        <v>48</v>
      </c>
      <c r="AA40" s="136" t="s">
        <v>48</v>
      </c>
      <c r="AB40" s="136" t="s">
        <v>48</v>
      </c>
      <c r="AC40" s="136" t="s">
        <v>48</v>
      </c>
      <c r="AD40" s="136" t="s">
        <v>48</v>
      </c>
      <c r="AE40" s="136" t="s">
        <v>48</v>
      </c>
      <c r="AF40" s="136" t="s">
        <v>48</v>
      </c>
      <c r="AG40" s="136" t="s">
        <v>48</v>
      </c>
      <c r="AH40" s="136" t="s">
        <v>48</v>
      </c>
      <c r="AI40" s="136" t="s">
        <v>48</v>
      </c>
      <c r="AJ40" s="136" t="s">
        <v>48</v>
      </c>
      <c r="AK40" s="136" t="s">
        <v>48</v>
      </c>
      <c r="AL40" s="136" t="s">
        <v>48</v>
      </c>
      <c r="AM40" s="136" t="s">
        <v>48</v>
      </c>
      <c r="AN40" s="136" t="s">
        <v>48</v>
      </c>
      <c r="AO40" s="136" t="s">
        <v>48</v>
      </c>
      <c r="AP40" s="136" t="s">
        <v>48</v>
      </c>
      <c r="AQ40" s="103">
        <f t="shared" si="0"/>
        <v>0</v>
      </c>
      <c r="AR40" s="86"/>
      <c r="AS40" s="87"/>
      <c r="AT40" s="129"/>
      <c r="AU40" s="87"/>
      <c r="AV40" s="67"/>
      <c r="AW40" s="89">
        <f t="shared" si="1"/>
        <v>0</v>
      </c>
      <c r="AX40" s="87"/>
      <c r="AY40" s="89">
        <f t="shared" si="2"/>
        <v>0</v>
      </c>
      <c r="AZ40" s="59">
        <f t="shared" si="4"/>
        <v>0</v>
      </c>
      <c r="BA40" s="116"/>
    </row>
    <row r="41" spans="1:53" ht="24.9" customHeight="1" thickBot="1" x14ac:dyDescent="0.5">
      <c r="A41" s="332">
        <v>35</v>
      </c>
      <c r="B41" s="337" t="s">
        <v>117</v>
      </c>
      <c r="C41" s="195" t="s">
        <v>48</v>
      </c>
      <c r="D41" s="136" t="s">
        <v>48</v>
      </c>
      <c r="E41" s="136" t="s">
        <v>48</v>
      </c>
      <c r="F41" s="136" t="s">
        <v>48</v>
      </c>
      <c r="G41" s="136" t="s">
        <v>48</v>
      </c>
      <c r="H41" s="136" t="s">
        <v>48</v>
      </c>
      <c r="I41" s="136" t="s">
        <v>48</v>
      </c>
      <c r="J41" s="136" t="s">
        <v>48</v>
      </c>
      <c r="K41" s="136" t="s">
        <v>48</v>
      </c>
      <c r="L41" s="136" t="s">
        <v>48</v>
      </c>
      <c r="M41" s="136" t="s">
        <v>48</v>
      </c>
      <c r="N41" s="136" t="s">
        <v>48</v>
      </c>
      <c r="O41" s="136" t="s">
        <v>48</v>
      </c>
      <c r="P41" s="136" t="s">
        <v>48</v>
      </c>
      <c r="Q41" s="136" t="s">
        <v>48</v>
      </c>
      <c r="R41" s="136" t="s">
        <v>48</v>
      </c>
      <c r="S41" s="136" t="s">
        <v>48</v>
      </c>
      <c r="T41" s="136" t="s">
        <v>48</v>
      </c>
      <c r="U41" s="136" t="s">
        <v>48</v>
      </c>
      <c r="V41" s="136" t="s">
        <v>48</v>
      </c>
      <c r="W41" s="136" t="s">
        <v>48</v>
      </c>
      <c r="X41" s="136" t="s">
        <v>48</v>
      </c>
      <c r="Y41" s="136" t="s">
        <v>48</v>
      </c>
      <c r="Z41" s="136" t="s">
        <v>48</v>
      </c>
      <c r="AA41" s="136" t="s">
        <v>48</v>
      </c>
      <c r="AB41" s="136" t="s">
        <v>48</v>
      </c>
      <c r="AC41" s="136" t="s">
        <v>48</v>
      </c>
      <c r="AD41" s="136" t="s">
        <v>48</v>
      </c>
      <c r="AE41" s="136" t="s">
        <v>48</v>
      </c>
      <c r="AF41" s="136" t="s">
        <v>48</v>
      </c>
      <c r="AG41" s="136" t="s">
        <v>48</v>
      </c>
      <c r="AH41" s="136" t="s">
        <v>48</v>
      </c>
      <c r="AI41" s="136" t="s">
        <v>48</v>
      </c>
      <c r="AJ41" s="136" t="s">
        <v>48</v>
      </c>
      <c r="AK41" s="136" t="s">
        <v>48</v>
      </c>
      <c r="AL41" s="136" t="s">
        <v>48</v>
      </c>
      <c r="AM41" s="136" t="s">
        <v>48</v>
      </c>
      <c r="AN41" s="136" t="s">
        <v>48</v>
      </c>
      <c r="AO41" s="136" t="s">
        <v>48</v>
      </c>
      <c r="AP41" s="136" t="s">
        <v>48</v>
      </c>
      <c r="AQ41" s="103">
        <f t="shared" si="0"/>
        <v>0</v>
      </c>
      <c r="AR41" s="136"/>
      <c r="AS41" s="136"/>
      <c r="AT41" s="136"/>
      <c r="AU41" s="62"/>
      <c r="AV41" s="62"/>
      <c r="AW41" s="89">
        <f t="shared" si="1"/>
        <v>0</v>
      </c>
      <c r="AX41" s="87"/>
      <c r="AY41" s="89">
        <f t="shared" si="2"/>
        <v>0</v>
      </c>
      <c r="AZ41" s="59">
        <f t="shared" si="4"/>
        <v>0</v>
      </c>
      <c r="BA41" s="116"/>
    </row>
    <row r="42" spans="1:53" ht="24.9" customHeight="1" thickBot="1" x14ac:dyDescent="0.5">
      <c r="A42" s="335">
        <v>36</v>
      </c>
      <c r="B42" s="342" t="s">
        <v>118</v>
      </c>
      <c r="C42" s="195" t="s">
        <v>48</v>
      </c>
      <c r="D42" s="136" t="s">
        <v>48</v>
      </c>
      <c r="E42" s="136" t="s">
        <v>48</v>
      </c>
      <c r="F42" s="136" t="s">
        <v>48</v>
      </c>
      <c r="G42" s="136" t="s">
        <v>48</v>
      </c>
      <c r="H42" s="136" t="s">
        <v>48</v>
      </c>
      <c r="I42" s="136" t="s">
        <v>48</v>
      </c>
      <c r="J42" s="136" t="s">
        <v>48</v>
      </c>
      <c r="K42" s="136" t="s">
        <v>48</v>
      </c>
      <c r="L42" s="136" t="s">
        <v>48</v>
      </c>
      <c r="M42" s="136" t="s">
        <v>48</v>
      </c>
      <c r="N42" s="136" t="s">
        <v>48</v>
      </c>
      <c r="O42" s="136" t="s">
        <v>48</v>
      </c>
      <c r="P42" s="136" t="s">
        <v>48</v>
      </c>
      <c r="Q42" s="136" t="s">
        <v>48</v>
      </c>
      <c r="R42" s="136" t="s">
        <v>48</v>
      </c>
      <c r="S42" s="136" t="s">
        <v>48</v>
      </c>
      <c r="T42" s="136" t="s">
        <v>48</v>
      </c>
      <c r="U42" s="136" t="s">
        <v>48</v>
      </c>
      <c r="V42" s="136" t="s">
        <v>48</v>
      </c>
      <c r="W42" s="136" t="s">
        <v>48</v>
      </c>
      <c r="X42" s="136" t="s">
        <v>48</v>
      </c>
      <c r="Y42" s="136" t="s">
        <v>48</v>
      </c>
      <c r="Z42" s="136" t="s">
        <v>48</v>
      </c>
      <c r="AA42" s="136" t="s">
        <v>48</v>
      </c>
      <c r="AB42" s="136" t="s">
        <v>48</v>
      </c>
      <c r="AC42" s="136" t="s">
        <v>48</v>
      </c>
      <c r="AD42" s="136" t="s">
        <v>48</v>
      </c>
      <c r="AE42" s="136" t="s">
        <v>48</v>
      </c>
      <c r="AF42" s="136" t="s">
        <v>48</v>
      </c>
      <c r="AG42" s="136" t="s">
        <v>48</v>
      </c>
      <c r="AH42" s="136" t="s">
        <v>48</v>
      </c>
      <c r="AI42" s="136" t="s">
        <v>48</v>
      </c>
      <c r="AJ42" s="136" t="s">
        <v>48</v>
      </c>
      <c r="AK42" s="136" t="s">
        <v>48</v>
      </c>
      <c r="AL42" s="136" t="s">
        <v>48</v>
      </c>
      <c r="AM42" s="136" t="s">
        <v>48</v>
      </c>
      <c r="AN42" s="136" t="s">
        <v>48</v>
      </c>
      <c r="AO42" s="136" t="s">
        <v>48</v>
      </c>
      <c r="AP42" s="136" t="s">
        <v>48</v>
      </c>
      <c r="AQ42" s="103">
        <f t="shared" si="0"/>
        <v>0</v>
      </c>
      <c r="AR42" s="86"/>
      <c r="AS42" s="87"/>
      <c r="AT42" s="129"/>
      <c r="AU42" s="87"/>
      <c r="AV42" s="67"/>
      <c r="AW42" s="89">
        <f t="shared" si="1"/>
        <v>0</v>
      </c>
      <c r="AX42" s="87"/>
      <c r="AY42" s="89">
        <f t="shared" si="2"/>
        <v>0</v>
      </c>
      <c r="AZ42" s="59">
        <f t="shared" si="4"/>
        <v>0</v>
      </c>
      <c r="BA42" s="116"/>
    </row>
    <row r="43" spans="1:53" ht="24.9" customHeight="1" thickBot="1" x14ac:dyDescent="0.5">
      <c r="A43" s="332">
        <v>37</v>
      </c>
      <c r="B43" s="334" t="s">
        <v>107</v>
      </c>
      <c r="C43" s="195" t="s">
        <v>48</v>
      </c>
      <c r="D43" s="136" t="s">
        <v>48</v>
      </c>
      <c r="E43" s="136" t="s">
        <v>48</v>
      </c>
      <c r="F43" s="136" t="s">
        <v>48</v>
      </c>
      <c r="G43" s="136" t="s">
        <v>48</v>
      </c>
      <c r="H43" s="136" t="s">
        <v>48</v>
      </c>
      <c r="I43" s="136" t="s">
        <v>48</v>
      </c>
      <c r="J43" s="136" t="s">
        <v>48</v>
      </c>
      <c r="K43" s="136" t="s">
        <v>48</v>
      </c>
      <c r="L43" s="136" t="s">
        <v>48</v>
      </c>
      <c r="M43" s="136" t="s">
        <v>48</v>
      </c>
      <c r="N43" s="136" t="s">
        <v>48</v>
      </c>
      <c r="O43" s="136" t="s">
        <v>48</v>
      </c>
      <c r="P43" s="136" t="s">
        <v>48</v>
      </c>
      <c r="Q43" s="136" t="s">
        <v>48</v>
      </c>
      <c r="R43" s="136" t="s">
        <v>48</v>
      </c>
      <c r="S43" s="136" t="s">
        <v>48</v>
      </c>
      <c r="T43" s="136" t="s">
        <v>48</v>
      </c>
      <c r="U43" s="136" t="s">
        <v>48</v>
      </c>
      <c r="V43" s="136" t="s">
        <v>48</v>
      </c>
      <c r="W43" s="136" t="s">
        <v>48</v>
      </c>
      <c r="X43" s="136" t="s">
        <v>48</v>
      </c>
      <c r="Y43" s="136" t="s">
        <v>48</v>
      </c>
      <c r="Z43" s="136" t="s">
        <v>48</v>
      </c>
      <c r="AA43" s="136" t="s">
        <v>48</v>
      </c>
      <c r="AB43" s="136" t="s">
        <v>48</v>
      </c>
      <c r="AC43" s="136" t="s">
        <v>48</v>
      </c>
      <c r="AD43" s="136" t="s">
        <v>48</v>
      </c>
      <c r="AE43" s="136" t="s">
        <v>48</v>
      </c>
      <c r="AF43" s="136" t="s">
        <v>48</v>
      </c>
      <c r="AG43" s="136" t="s">
        <v>48</v>
      </c>
      <c r="AH43" s="136" t="s">
        <v>48</v>
      </c>
      <c r="AI43" s="136" t="s">
        <v>48</v>
      </c>
      <c r="AJ43" s="136" t="s">
        <v>48</v>
      </c>
      <c r="AK43" s="136" t="s">
        <v>48</v>
      </c>
      <c r="AL43" s="136" t="s">
        <v>48</v>
      </c>
      <c r="AM43" s="136" t="s">
        <v>48</v>
      </c>
      <c r="AN43" s="136" t="s">
        <v>48</v>
      </c>
      <c r="AO43" s="136" t="s">
        <v>48</v>
      </c>
      <c r="AP43" s="136" t="s">
        <v>48</v>
      </c>
      <c r="AQ43" s="103">
        <f t="shared" si="0"/>
        <v>0</v>
      </c>
      <c r="AR43" s="86"/>
      <c r="AS43" s="87"/>
      <c r="AT43" s="129"/>
      <c r="AU43" s="87"/>
      <c r="AV43" s="67"/>
      <c r="AW43" s="89">
        <f t="shared" si="1"/>
        <v>0</v>
      </c>
      <c r="AX43" s="87"/>
      <c r="AY43" s="89">
        <f t="shared" si="2"/>
        <v>0</v>
      </c>
      <c r="AZ43" s="59">
        <f t="shared" si="4"/>
        <v>0</v>
      </c>
      <c r="BA43" s="116"/>
    </row>
    <row r="44" spans="1:53" ht="24.9" customHeight="1" thickBot="1" x14ac:dyDescent="0.5">
      <c r="A44" s="332">
        <v>38</v>
      </c>
      <c r="B44" s="337" t="s">
        <v>119</v>
      </c>
      <c r="C44" s="195" t="s">
        <v>48</v>
      </c>
      <c r="D44" s="136" t="s">
        <v>48</v>
      </c>
      <c r="E44" s="136" t="s">
        <v>48</v>
      </c>
      <c r="F44" s="136" t="s">
        <v>48</v>
      </c>
      <c r="G44" s="136" t="s">
        <v>48</v>
      </c>
      <c r="H44" s="136" t="s">
        <v>48</v>
      </c>
      <c r="I44" s="136" t="s">
        <v>48</v>
      </c>
      <c r="J44" s="136" t="s">
        <v>48</v>
      </c>
      <c r="K44" s="136" t="s">
        <v>48</v>
      </c>
      <c r="L44" s="136" t="s">
        <v>48</v>
      </c>
      <c r="M44" s="136" t="s">
        <v>48</v>
      </c>
      <c r="N44" s="136" t="s">
        <v>48</v>
      </c>
      <c r="O44" s="136" t="s">
        <v>48</v>
      </c>
      <c r="P44" s="136" t="s">
        <v>48</v>
      </c>
      <c r="Q44" s="136" t="s">
        <v>48</v>
      </c>
      <c r="R44" s="136" t="s">
        <v>48</v>
      </c>
      <c r="S44" s="136" t="s">
        <v>48</v>
      </c>
      <c r="T44" s="136" t="s">
        <v>48</v>
      </c>
      <c r="U44" s="136" t="s">
        <v>48</v>
      </c>
      <c r="V44" s="136" t="s">
        <v>48</v>
      </c>
      <c r="W44" s="136" t="s">
        <v>48</v>
      </c>
      <c r="X44" s="136" t="s">
        <v>48</v>
      </c>
      <c r="Y44" s="136" t="s">
        <v>48</v>
      </c>
      <c r="Z44" s="136" t="s">
        <v>48</v>
      </c>
      <c r="AA44" s="136" t="s">
        <v>48</v>
      </c>
      <c r="AB44" s="136" t="s">
        <v>48</v>
      </c>
      <c r="AC44" s="136" t="s">
        <v>48</v>
      </c>
      <c r="AD44" s="136" t="s">
        <v>48</v>
      </c>
      <c r="AE44" s="136" t="s">
        <v>48</v>
      </c>
      <c r="AF44" s="136" t="s">
        <v>48</v>
      </c>
      <c r="AG44" s="136" t="s">
        <v>48</v>
      </c>
      <c r="AH44" s="136" t="s">
        <v>48</v>
      </c>
      <c r="AI44" s="136" t="s">
        <v>48</v>
      </c>
      <c r="AJ44" s="136" t="s">
        <v>48</v>
      </c>
      <c r="AK44" s="136" t="s">
        <v>48</v>
      </c>
      <c r="AL44" s="136" t="s">
        <v>48</v>
      </c>
      <c r="AM44" s="136" t="s">
        <v>48</v>
      </c>
      <c r="AN44" s="136" t="s">
        <v>48</v>
      </c>
      <c r="AO44" s="136" t="s">
        <v>48</v>
      </c>
      <c r="AP44" s="136" t="s">
        <v>48</v>
      </c>
      <c r="AQ44" s="103">
        <f t="shared" si="0"/>
        <v>0</v>
      </c>
      <c r="AR44" s="86"/>
      <c r="AS44" s="87"/>
      <c r="AT44" s="129"/>
      <c r="AU44" s="87"/>
      <c r="AV44" s="67"/>
      <c r="AW44" s="89">
        <f t="shared" si="1"/>
        <v>0</v>
      </c>
      <c r="AX44" s="87"/>
      <c r="AY44" s="89">
        <f t="shared" si="2"/>
        <v>0</v>
      </c>
      <c r="AZ44" s="59">
        <f t="shared" si="4"/>
        <v>0</v>
      </c>
      <c r="BA44" s="116"/>
    </row>
    <row r="45" spans="1:53" ht="24.9" customHeight="1" thickBot="1" x14ac:dyDescent="0.5">
      <c r="A45" s="332">
        <v>39</v>
      </c>
      <c r="B45" s="333" t="s">
        <v>108</v>
      </c>
      <c r="C45" s="195" t="s">
        <v>48</v>
      </c>
      <c r="D45" s="136" t="s">
        <v>48</v>
      </c>
      <c r="E45" s="136" t="s">
        <v>48</v>
      </c>
      <c r="F45" s="136" t="s">
        <v>48</v>
      </c>
      <c r="G45" s="136" t="s">
        <v>48</v>
      </c>
      <c r="H45" s="136" t="s">
        <v>48</v>
      </c>
      <c r="I45" s="136" t="s">
        <v>48</v>
      </c>
      <c r="J45" s="136" t="s">
        <v>48</v>
      </c>
      <c r="K45" s="136" t="s">
        <v>48</v>
      </c>
      <c r="L45" s="136" t="s">
        <v>48</v>
      </c>
      <c r="M45" s="136" t="s">
        <v>48</v>
      </c>
      <c r="N45" s="136" t="s">
        <v>48</v>
      </c>
      <c r="O45" s="136" t="s">
        <v>48</v>
      </c>
      <c r="P45" s="136" t="s">
        <v>48</v>
      </c>
      <c r="Q45" s="136" t="s">
        <v>48</v>
      </c>
      <c r="R45" s="136" t="s">
        <v>48</v>
      </c>
      <c r="S45" s="136" t="s">
        <v>48</v>
      </c>
      <c r="T45" s="136" t="s">
        <v>48</v>
      </c>
      <c r="U45" s="136" t="s">
        <v>48</v>
      </c>
      <c r="V45" s="136" t="s">
        <v>48</v>
      </c>
      <c r="W45" s="136" t="s">
        <v>48</v>
      </c>
      <c r="X45" s="136" t="s">
        <v>48</v>
      </c>
      <c r="Y45" s="136" t="s">
        <v>48</v>
      </c>
      <c r="Z45" s="136" t="s">
        <v>48</v>
      </c>
      <c r="AA45" s="136" t="s">
        <v>48</v>
      </c>
      <c r="AB45" s="136" t="s">
        <v>48</v>
      </c>
      <c r="AC45" s="136" t="s">
        <v>48</v>
      </c>
      <c r="AD45" s="136" t="s">
        <v>48</v>
      </c>
      <c r="AE45" s="136" t="s">
        <v>48</v>
      </c>
      <c r="AF45" s="136" t="s">
        <v>48</v>
      </c>
      <c r="AG45" s="136" t="s">
        <v>48</v>
      </c>
      <c r="AH45" s="136" t="s">
        <v>48</v>
      </c>
      <c r="AI45" s="136" t="s">
        <v>48</v>
      </c>
      <c r="AJ45" s="136" t="s">
        <v>48</v>
      </c>
      <c r="AK45" s="136" t="s">
        <v>48</v>
      </c>
      <c r="AL45" s="136" t="s">
        <v>48</v>
      </c>
      <c r="AM45" s="136" t="s">
        <v>48</v>
      </c>
      <c r="AN45" s="136" t="s">
        <v>48</v>
      </c>
      <c r="AO45" s="136" t="s">
        <v>48</v>
      </c>
      <c r="AP45" s="136" t="s">
        <v>48</v>
      </c>
      <c r="AQ45" s="103">
        <f t="shared" si="0"/>
        <v>0</v>
      </c>
      <c r="AR45" s="86"/>
      <c r="AS45" s="87"/>
      <c r="AT45" s="129"/>
      <c r="AU45" s="87"/>
      <c r="AV45" s="67"/>
      <c r="AW45" s="89">
        <f t="shared" si="1"/>
        <v>0</v>
      </c>
      <c r="AX45" s="87"/>
      <c r="AY45" s="89">
        <f t="shared" si="2"/>
        <v>0</v>
      </c>
      <c r="AZ45" s="59">
        <f t="shared" si="4"/>
        <v>0</v>
      </c>
      <c r="BA45" s="116"/>
    </row>
    <row r="46" spans="1:53" ht="24.9" customHeight="1" thickBot="1" x14ac:dyDescent="0.5">
      <c r="A46" s="332">
        <v>40</v>
      </c>
      <c r="B46" s="340" t="s">
        <v>109</v>
      </c>
      <c r="C46" s="195" t="s">
        <v>48</v>
      </c>
      <c r="D46" s="136" t="s">
        <v>48</v>
      </c>
      <c r="E46" s="136" t="s">
        <v>48</v>
      </c>
      <c r="F46" s="136" t="s">
        <v>48</v>
      </c>
      <c r="G46" s="136" t="s">
        <v>48</v>
      </c>
      <c r="H46" s="136" t="s">
        <v>48</v>
      </c>
      <c r="I46" s="136" t="s">
        <v>48</v>
      </c>
      <c r="J46" s="136" t="s">
        <v>48</v>
      </c>
      <c r="K46" s="136" t="s">
        <v>48</v>
      </c>
      <c r="L46" s="136" t="s">
        <v>48</v>
      </c>
      <c r="M46" s="136" t="s">
        <v>48</v>
      </c>
      <c r="N46" s="136" t="s">
        <v>48</v>
      </c>
      <c r="O46" s="136" t="s">
        <v>48</v>
      </c>
      <c r="P46" s="136" t="s">
        <v>48</v>
      </c>
      <c r="Q46" s="136" t="s">
        <v>48</v>
      </c>
      <c r="R46" s="136" t="s">
        <v>48</v>
      </c>
      <c r="S46" s="136" t="s">
        <v>48</v>
      </c>
      <c r="T46" s="136" t="s">
        <v>48</v>
      </c>
      <c r="U46" s="136" t="s">
        <v>48</v>
      </c>
      <c r="V46" s="136" t="s">
        <v>48</v>
      </c>
      <c r="W46" s="136" t="s">
        <v>48</v>
      </c>
      <c r="X46" s="136" t="s">
        <v>48</v>
      </c>
      <c r="Y46" s="136" t="s">
        <v>48</v>
      </c>
      <c r="Z46" s="136" t="s">
        <v>48</v>
      </c>
      <c r="AA46" s="136" t="s">
        <v>48</v>
      </c>
      <c r="AB46" s="136" t="s">
        <v>48</v>
      </c>
      <c r="AC46" s="136" t="s">
        <v>48</v>
      </c>
      <c r="AD46" s="136" t="s">
        <v>48</v>
      </c>
      <c r="AE46" s="136" t="s">
        <v>48</v>
      </c>
      <c r="AF46" s="136" t="s">
        <v>48</v>
      </c>
      <c r="AG46" s="136" t="s">
        <v>48</v>
      </c>
      <c r="AH46" s="136" t="s">
        <v>48</v>
      </c>
      <c r="AI46" s="136" t="s">
        <v>48</v>
      </c>
      <c r="AJ46" s="136" t="s">
        <v>48</v>
      </c>
      <c r="AK46" s="136" t="s">
        <v>48</v>
      </c>
      <c r="AL46" s="136" t="s">
        <v>48</v>
      </c>
      <c r="AM46" s="136" t="s">
        <v>48</v>
      </c>
      <c r="AN46" s="136" t="s">
        <v>48</v>
      </c>
      <c r="AO46" s="136" t="s">
        <v>48</v>
      </c>
      <c r="AP46" s="136" t="s">
        <v>48</v>
      </c>
      <c r="AQ46" s="103">
        <f t="shared" si="0"/>
        <v>0</v>
      </c>
      <c r="AR46" s="86"/>
      <c r="AS46" s="87"/>
      <c r="AT46" s="129"/>
      <c r="AU46" s="87"/>
      <c r="AV46" s="67"/>
      <c r="AW46" s="89">
        <f t="shared" si="1"/>
        <v>0</v>
      </c>
      <c r="AX46" s="87"/>
      <c r="AY46" s="89">
        <f t="shared" si="2"/>
        <v>0</v>
      </c>
      <c r="AZ46" s="59">
        <f t="shared" si="4"/>
        <v>0</v>
      </c>
      <c r="BA46" s="116"/>
    </row>
    <row r="47" spans="1:53" ht="24.9" customHeight="1" thickBot="1" x14ac:dyDescent="0.5">
      <c r="A47" s="332">
        <v>41</v>
      </c>
      <c r="B47" s="343" t="s">
        <v>110</v>
      </c>
      <c r="C47" s="195" t="s">
        <v>48</v>
      </c>
      <c r="D47" s="136" t="s">
        <v>48</v>
      </c>
      <c r="E47" s="136" t="s">
        <v>48</v>
      </c>
      <c r="F47" s="136" t="s">
        <v>48</v>
      </c>
      <c r="G47" s="136" t="s">
        <v>48</v>
      </c>
      <c r="H47" s="136" t="s">
        <v>48</v>
      </c>
      <c r="I47" s="136" t="s">
        <v>48</v>
      </c>
      <c r="J47" s="136" t="s">
        <v>48</v>
      </c>
      <c r="K47" s="136" t="s">
        <v>48</v>
      </c>
      <c r="L47" s="136" t="s">
        <v>48</v>
      </c>
      <c r="M47" s="136" t="s">
        <v>48</v>
      </c>
      <c r="N47" s="136" t="s">
        <v>48</v>
      </c>
      <c r="O47" s="136" t="s">
        <v>48</v>
      </c>
      <c r="P47" s="136" t="s">
        <v>48</v>
      </c>
      <c r="Q47" s="136" t="s">
        <v>48</v>
      </c>
      <c r="R47" s="136" t="s">
        <v>48</v>
      </c>
      <c r="S47" s="136" t="s">
        <v>48</v>
      </c>
      <c r="T47" s="136" t="s">
        <v>48</v>
      </c>
      <c r="U47" s="136" t="s">
        <v>48</v>
      </c>
      <c r="V47" s="136" t="s">
        <v>48</v>
      </c>
      <c r="W47" s="136" t="s">
        <v>48</v>
      </c>
      <c r="X47" s="136" t="s">
        <v>48</v>
      </c>
      <c r="Y47" s="136" t="s">
        <v>48</v>
      </c>
      <c r="Z47" s="136" t="s">
        <v>48</v>
      </c>
      <c r="AA47" s="136" t="s">
        <v>48</v>
      </c>
      <c r="AB47" s="136" t="s">
        <v>48</v>
      </c>
      <c r="AC47" s="136" t="s">
        <v>48</v>
      </c>
      <c r="AD47" s="136" t="s">
        <v>48</v>
      </c>
      <c r="AE47" s="136" t="s">
        <v>48</v>
      </c>
      <c r="AF47" s="136" t="s">
        <v>48</v>
      </c>
      <c r="AG47" s="136" t="s">
        <v>48</v>
      </c>
      <c r="AH47" s="136" t="s">
        <v>48</v>
      </c>
      <c r="AI47" s="136" t="s">
        <v>48</v>
      </c>
      <c r="AJ47" s="136" t="s">
        <v>48</v>
      </c>
      <c r="AK47" s="136" t="s">
        <v>48</v>
      </c>
      <c r="AL47" s="136" t="s">
        <v>48</v>
      </c>
      <c r="AM47" s="136" t="s">
        <v>48</v>
      </c>
      <c r="AN47" s="136" t="s">
        <v>48</v>
      </c>
      <c r="AO47" s="136" t="s">
        <v>48</v>
      </c>
      <c r="AP47" s="136" t="s">
        <v>48</v>
      </c>
      <c r="AQ47" s="103">
        <f t="shared" si="0"/>
        <v>0</v>
      </c>
      <c r="AR47" s="136"/>
      <c r="AS47" s="136"/>
      <c r="AT47" s="136"/>
      <c r="AU47" s="62"/>
      <c r="AV47" s="62"/>
      <c r="AW47" s="89">
        <f t="shared" si="1"/>
        <v>0</v>
      </c>
      <c r="AX47" s="87"/>
      <c r="AY47" s="89">
        <f t="shared" si="2"/>
        <v>0</v>
      </c>
      <c r="AZ47" s="59">
        <f t="shared" si="4"/>
        <v>0</v>
      </c>
      <c r="BA47" s="116"/>
    </row>
    <row r="48" spans="1:53" ht="24.9" customHeight="1" thickBot="1" x14ac:dyDescent="0.5">
      <c r="A48" s="332">
        <v>42</v>
      </c>
      <c r="B48" s="344" t="s">
        <v>111</v>
      </c>
      <c r="C48" s="195" t="s">
        <v>48</v>
      </c>
      <c r="D48" s="136" t="s">
        <v>48</v>
      </c>
      <c r="E48" s="136" t="s">
        <v>48</v>
      </c>
      <c r="F48" s="136" t="s">
        <v>48</v>
      </c>
      <c r="G48" s="136" t="s">
        <v>48</v>
      </c>
      <c r="H48" s="136" t="s">
        <v>48</v>
      </c>
      <c r="I48" s="136" t="s">
        <v>48</v>
      </c>
      <c r="J48" s="136" t="s">
        <v>48</v>
      </c>
      <c r="K48" s="136" t="s">
        <v>48</v>
      </c>
      <c r="L48" s="136" t="s">
        <v>48</v>
      </c>
      <c r="M48" s="136" t="s">
        <v>48</v>
      </c>
      <c r="N48" s="136" t="s">
        <v>48</v>
      </c>
      <c r="O48" s="136" t="s">
        <v>48</v>
      </c>
      <c r="P48" s="136" t="s">
        <v>48</v>
      </c>
      <c r="Q48" s="136" t="s">
        <v>48</v>
      </c>
      <c r="R48" s="136" t="s">
        <v>48</v>
      </c>
      <c r="S48" s="136" t="s">
        <v>48</v>
      </c>
      <c r="T48" s="136" t="s">
        <v>48</v>
      </c>
      <c r="U48" s="136" t="s">
        <v>48</v>
      </c>
      <c r="V48" s="136" t="s">
        <v>48</v>
      </c>
      <c r="W48" s="136" t="s">
        <v>48</v>
      </c>
      <c r="X48" s="136" t="s">
        <v>48</v>
      </c>
      <c r="Y48" s="136" t="s">
        <v>48</v>
      </c>
      <c r="Z48" s="136" t="s">
        <v>48</v>
      </c>
      <c r="AA48" s="136" t="s">
        <v>48</v>
      </c>
      <c r="AB48" s="136" t="s">
        <v>48</v>
      </c>
      <c r="AC48" s="136" t="s">
        <v>48</v>
      </c>
      <c r="AD48" s="136" t="s">
        <v>48</v>
      </c>
      <c r="AE48" s="136" t="s">
        <v>48</v>
      </c>
      <c r="AF48" s="136" t="s">
        <v>48</v>
      </c>
      <c r="AG48" s="136" t="s">
        <v>48</v>
      </c>
      <c r="AH48" s="136" t="s">
        <v>48</v>
      </c>
      <c r="AI48" s="136" t="s">
        <v>48</v>
      </c>
      <c r="AJ48" s="136" t="s">
        <v>48</v>
      </c>
      <c r="AK48" s="136" t="s">
        <v>48</v>
      </c>
      <c r="AL48" s="136" t="s">
        <v>48</v>
      </c>
      <c r="AM48" s="136" t="s">
        <v>48</v>
      </c>
      <c r="AN48" s="136" t="s">
        <v>48</v>
      </c>
      <c r="AO48" s="136" t="s">
        <v>48</v>
      </c>
      <c r="AP48" s="136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89">
        <f t="shared" si="1"/>
        <v>0</v>
      </c>
      <c r="AX48" s="87"/>
      <c r="AY48" s="89">
        <f t="shared" si="2"/>
        <v>0</v>
      </c>
      <c r="AZ48" s="59">
        <f t="shared" si="4"/>
        <v>0</v>
      </c>
      <c r="BA48" s="116"/>
    </row>
    <row r="49" spans="1:53" ht="24.9" customHeight="1" thickBot="1" x14ac:dyDescent="0.5">
      <c r="A49" s="332">
        <v>43</v>
      </c>
      <c r="B49" s="343" t="s">
        <v>112</v>
      </c>
      <c r="C49" s="195" t="s">
        <v>48</v>
      </c>
      <c r="D49" s="136" t="s">
        <v>48</v>
      </c>
      <c r="E49" s="136" t="s">
        <v>48</v>
      </c>
      <c r="F49" s="136" t="s">
        <v>48</v>
      </c>
      <c r="G49" s="136" t="s">
        <v>48</v>
      </c>
      <c r="H49" s="136" t="s">
        <v>48</v>
      </c>
      <c r="I49" s="136" t="s">
        <v>48</v>
      </c>
      <c r="J49" s="136" t="s">
        <v>48</v>
      </c>
      <c r="K49" s="136" t="s">
        <v>48</v>
      </c>
      <c r="L49" s="136" t="s">
        <v>48</v>
      </c>
      <c r="M49" s="136" t="s">
        <v>48</v>
      </c>
      <c r="N49" s="136" t="s">
        <v>48</v>
      </c>
      <c r="O49" s="136" t="s">
        <v>48</v>
      </c>
      <c r="P49" s="136" t="s">
        <v>48</v>
      </c>
      <c r="Q49" s="136" t="s">
        <v>48</v>
      </c>
      <c r="R49" s="136" t="s">
        <v>48</v>
      </c>
      <c r="S49" s="136" t="s">
        <v>48</v>
      </c>
      <c r="T49" s="136" t="s">
        <v>48</v>
      </c>
      <c r="U49" s="136" t="s">
        <v>48</v>
      </c>
      <c r="V49" s="136" t="s">
        <v>48</v>
      </c>
      <c r="W49" s="136" t="s">
        <v>48</v>
      </c>
      <c r="X49" s="136" t="s">
        <v>48</v>
      </c>
      <c r="Y49" s="136" t="s">
        <v>48</v>
      </c>
      <c r="Z49" s="136" t="s">
        <v>48</v>
      </c>
      <c r="AA49" s="136" t="s">
        <v>48</v>
      </c>
      <c r="AB49" s="136" t="s">
        <v>48</v>
      </c>
      <c r="AC49" s="136" t="s">
        <v>48</v>
      </c>
      <c r="AD49" s="136" t="s">
        <v>48</v>
      </c>
      <c r="AE49" s="136" t="s">
        <v>48</v>
      </c>
      <c r="AF49" s="136" t="s">
        <v>48</v>
      </c>
      <c r="AG49" s="136" t="s">
        <v>48</v>
      </c>
      <c r="AH49" s="136" t="s">
        <v>48</v>
      </c>
      <c r="AI49" s="136" t="s">
        <v>48</v>
      </c>
      <c r="AJ49" s="136" t="s">
        <v>48</v>
      </c>
      <c r="AK49" s="136" t="s">
        <v>48</v>
      </c>
      <c r="AL49" s="136" t="s">
        <v>48</v>
      </c>
      <c r="AM49" s="136" t="s">
        <v>48</v>
      </c>
      <c r="AN49" s="136" t="s">
        <v>48</v>
      </c>
      <c r="AO49" s="136" t="s">
        <v>48</v>
      </c>
      <c r="AP49" s="136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89">
        <f t="shared" si="1"/>
        <v>0</v>
      </c>
      <c r="AX49" s="87"/>
      <c r="AY49" s="89">
        <f t="shared" si="2"/>
        <v>0</v>
      </c>
      <c r="AZ49" s="59">
        <f t="shared" si="4"/>
        <v>0</v>
      </c>
      <c r="BA49" s="116"/>
    </row>
    <row r="50" spans="1:53" ht="24.9" customHeight="1" thickBot="1" x14ac:dyDescent="0.5">
      <c r="A50" s="332">
        <v>44</v>
      </c>
      <c r="B50" s="343" t="s">
        <v>113</v>
      </c>
      <c r="C50" s="195" t="s">
        <v>48</v>
      </c>
      <c r="D50" s="136" t="s">
        <v>48</v>
      </c>
      <c r="E50" s="136" t="s">
        <v>48</v>
      </c>
      <c r="F50" s="136" t="s">
        <v>48</v>
      </c>
      <c r="G50" s="136" t="s">
        <v>48</v>
      </c>
      <c r="H50" s="136" t="s">
        <v>48</v>
      </c>
      <c r="I50" s="136" t="s">
        <v>48</v>
      </c>
      <c r="J50" s="136" t="s">
        <v>48</v>
      </c>
      <c r="K50" s="136" t="s">
        <v>48</v>
      </c>
      <c r="L50" s="136" t="s">
        <v>48</v>
      </c>
      <c r="M50" s="136" t="s">
        <v>48</v>
      </c>
      <c r="N50" s="136" t="s">
        <v>48</v>
      </c>
      <c r="O50" s="136" t="s">
        <v>48</v>
      </c>
      <c r="P50" s="136" t="s">
        <v>48</v>
      </c>
      <c r="Q50" s="136" t="s">
        <v>48</v>
      </c>
      <c r="R50" s="136" t="s">
        <v>48</v>
      </c>
      <c r="S50" s="136" t="s">
        <v>48</v>
      </c>
      <c r="T50" s="136" t="s">
        <v>48</v>
      </c>
      <c r="U50" s="136" t="s">
        <v>48</v>
      </c>
      <c r="V50" s="136" t="s">
        <v>48</v>
      </c>
      <c r="W50" s="136" t="s">
        <v>48</v>
      </c>
      <c r="X50" s="136" t="s">
        <v>48</v>
      </c>
      <c r="Y50" s="136" t="s">
        <v>48</v>
      </c>
      <c r="Z50" s="136" t="s">
        <v>48</v>
      </c>
      <c r="AA50" s="136" t="s">
        <v>48</v>
      </c>
      <c r="AB50" s="136" t="s">
        <v>48</v>
      </c>
      <c r="AC50" s="136" t="s">
        <v>48</v>
      </c>
      <c r="AD50" s="136" t="s">
        <v>48</v>
      </c>
      <c r="AE50" s="136" t="s">
        <v>48</v>
      </c>
      <c r="AF50" s="136" t="s">
        <v>48</v>
      </c>
      <c r="AG50" s="136" t="s">
        <v>48</v>
      </c>
      <c r="AH50" s="136" t="s">
        <v>48</v>
      </c>
      <c r="AI50" s="136" t="s">
        <v>48</v>
      </c>
      <c r="AJ50" s="136" t="s">
        <v>48</v>
      </c>
      <c r="AK50" s="136" t="s">
        <v>48</v>
      </c>
      <c r="AL50" s="136" t="s">
        <v>48</v>
      </c>
      <c r="AM50" s="136" t="s">
        <v>48</v>
      </c>
      <c r="AN50" s="136" t="s">
        <v>48</v>
      </c>
      <c r="AO50" s="136" t="s">
        <v>48</v>
      </c>
      <c r="AP50" s="136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89">
        <f t="shared" si="1"/>
        <v>0</v>
      </c>
      <c r="AX50" s="87"/>
      <c r="AY50" s="89">
        <f t="shared" si="2"/>
        <v>0</v>
      </c>
      <c r="AZ50" s="59">
        <f t="shared" si="4"/>
        <v>0</v>
      </c>
      <c r="BA50" s="116"/>
    </row>
    <row r="51" spans="1:53" ht="24.9" customHeight="1" thickBot="1" x14ac:dyDescent="0.5">
      <c r="A51" s="332">
        <v>45</v>
      </c>
      <c r="B51" s="333" t="s">
        <v>121</v>
      </c>
      <c r="C51" s="136" t="s">
        <v>48</v>
      </c>
      <c r="D51" s="136" t="s">
        <v>48</v>
      </c>
      <c r="E51" s="136" t="s">
        <v>48</v>
      </c>
      <c r="F51" s="136" t="s">
        <v>48</v>
      </c>
      <c r="G51" s="136" t="s">
        <v>48</v>
      </c>
      <c r="H51" s="136" t="s">
        <v>48</v>
      </c>
      <c r="I51" s="136" t="s">
        <v>48</v>
      </c>
      <c r="J51" s="136" t="s">
        <v>48</v>
      </c>
      <c r="K51" s="136" t="s">
        <v>48</v>
      </c>
      <c r="L51" s="136" t="s">
        <v>48</v>
      </c>
      <c r="M51" s="136" t="s">
        <v>48</v>
      </c>
      <c r="N51" s="136" t="s">
        <v>48</v>
      </c>
      <c r="O51" s="136" t="s">
        <v>48</v>
      </c>
      <c r="P51" s="136" t="s">
        <v>48</v>
      </c>
      <c r="Q51" s="136" t="s">
        <v>48</v>
      </c>
      <c r="R51" s="136" t="s">
        <v>48</v>
      </c>
      <c r="S51" s="136" t="s">
        <v>48</v>
      </c>
      <c r="T51" s="136" t="s">
        <v>48</v>
      </c>
      <c r="U51" s="136" t="s">
        <v>48</v>
      </c>
      <c r="V51" s="136" t="s">
        <v>48</v>
      </c>
      <c r="W51" s="136" t="s">
        <v>48</v>
      </c>
      <c r="X51" s="136" t="s">
        <v>48</v>
      </c>
      <c r="Y51" s="136" t="s">
        <v>48</v>
      </c>
      <c r="Z51" s="136" t="s">
        <v>48</v>
      </c>
      <c r="AA51" s="136" t="s">
        <v>48</v>
      </c>
      <c r="AB51" s="136" t="s">
        <v>48</v>
      </c>
      <c r="AC51" s="136" t="s">
        <v>48</v>
      </c>
      <c r="AD51" s="136" t="s">
        <v>48</v>
      </c>
      <c r="AE51" s="136" t="s">
        <v>48</v>
      </c>
      <c r="AF51" s="136" t="s">
        <v>48</v>
      </c>
      <c r="AG51" s="136" t="s">
        <v>48</v>
      </c>
      <c r="AH51" s="136" t="s">
        <v>48</v>
      </c>
      <c r="AI51" s="136" t="s">
        <v>48</v>
      </c>
      <c r="AJ51" s="136" t="s">
        <v>48</v>
      </c>
      <c r="AK51" s="136" t="s">
        <v>48</v>
      </c>
      <c r="AL51" s="136" t="s">
        <v>48</v>
      </c>
      <c r="AM51" s="136" t="s">
        <v>48</v>
      </c>
      <c r="AN51" s="136" t="s">
        <v>48</v>
      </c>
      <c r="AO51" s="136" t="s">
        <v>48</v>
      </c>
      <c r="AP51" s="136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89">
        <f t="shared" si="1"/>
        <v>0</v>
      </c>
      <c r="AX51" s="87"/>
      <c r="AY51" s="89">
        <f t="shared" si="2"/>
        <v>0</v>
      </c>
      <c r="AZ51" s="59">
        <f t="shared" si="4"/>
        <v>0</v>
      </c>
      <c r="BA51" s="116"/>
    </row>
    <row r="52" spans="1:53" ht="30.75" customHeight="1" thickBot="1" x14ac:dyDescent="0.5">
      <c r="A52" s="196">
        <v>46</v>
      </c>
      <c r="B52" s="75"/>
      <c r="C52" s="136"/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  <c r="AJ52" s="136"/>
      <c r="AK52" s="136"/>
      <c r="AL52" s="136"/>
      <c r="AM52" s="136"/>
      <c r="AN52" s="136"/>
      <c r="AO52" s="136"/>
      <c r="AP52" s="136"/>
      <c r="AQ52" s="103"/>
      <c r="AR52" s="63"/>
      <c r="AS52" s="64"/>
      <c r="AT52" s="66"/>
      <c r="AU52" s="64"/>
      <c r="AV52" s="67"/>
      <c r="AW52" s="89">
        <f t="shared" si="1"/>
        <v>0</v>
      </c>
      <c r="AX52" s="87"/>
      <c r="AY52" s="89">
        <f t="shared" si="2"/>
        <v>0</v>
      </c>
      <c r="AZ52" s="59">
        <f t="shared" si="4"/>
        <v>0</v>
      </c>
      <c r="BA52" s="116"/>
    </row>
    <row r="53" spans="1:53" ht="30.75" customHeight="1" thickBot="1" x14ac:dyDescent="0.5">
      <c r="A53" s="196">
        <v>47</v>
      </c>
      <c r="B53" s="75"/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  <c r="AJ53" s="136"/>
      <c r="AK53" s="136"/>
      <c r="AL53" s="136"/>
      <c r="AM53" s="136"/>
      <c r="AN53" s="136"/>
      <c r="AO53" s="136"/>
      <c r="AP53" s="136"/>
      <c r="AQ53" s="103"/>
      <c r="AR53" s="63"/>
      <c r="AS53" s="64"/>
      <c r="AT53" s="66"/>
      <c r="AU53" s="64"/>
      <c r="AV53" s="67"/>
      <c r="AW53" s="89">
        <f t="shared" si="1"/>
        <v>0</v>
      </c>
      <c r="AX53" s="87"/>
      <c r="AY53" s="89">
        <f t="shared" si="2"/>
        <v>0</v>
      </c>
      <c r="AZ53" s="59">
        <f t="shared" si="4"/>
        <v>0</v>
      </c>
      <c r="BA53" s="116"/>
    </row>
    <row r="54" spans="1:53" ht="30.75" customHeight="1" thickBot="1" x14ac:dyDescent="0.5">
      <c r="A54" s="196">
        <v>48</v>
      </c>
      <c r="B54" s="75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  <c r="AC54" s="136"/>
      <c r="AD54" s="136"/>
      <c r="AE54" s="136"/>
      <c r="AF54" s="136"/>
      <c r="AG54" s="136"/>
      <c r="AH54" s="136"/>
      <c r="AI54" s="136"/>
      <c r="AJ54" s="136"/>
      <c r="AK54" s="136"/>
      <c r="AL54" s="136"/>
      <c r="AM54" s="136"/>
      <c r="AN54" s="136"/>
      <c r="AO54" s="136"/>
      <c r="AP54" s="136"/>
      <c r="AQ54" s="103"/>
      <c r="AR54" s="63"/>
      <c r="AS54" s="64"/>
      <c r="AT54" s="66"/>
      <c r="AU54" s="64"/>
      <c r="AV54" s="67"/>
      <c r="AW54" s="89">
        <f t="shared" si="1"/>
        <v>0</v>
      </c>
      <c r="AX54" s="87"/>
      <c r="AY54" s="89">
        <f t="shared" si="2"/>
        <v>0</v>
      </c>
      <c r="AZ54" s="59">
        <f t="shared" si="4"/>
        <v>0</v>
      </c>
      <c r="BA54" s="116"/>
    </row>
    <row r="55" spans="1:53" ht="30.75" customHeight="1" thickBot="1" x14ac:dyDescent="0.5">
      <c r="A55" s="196">
        <v>49</v>
      </c>
      <c r="B55" s="75"/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  <c r="AJ55" s="136"/>
      <c r="AK55" s="136"/>
      <c r="AL55" s="136"/>
      <c r="AM55" s="136"/>
      <c r="AN55" s="136"/>
      <c r="AO55" s="136"/>
      <c r="AP55" s="136"/>
      <c r="AQ55" s="103"/>
      <c r="AR55" s="63"/>
      <c r="AS55" s="64"/>
      <c r="AT55" s="66"/>
      <c r="AU55" s="64"/>
      <c r="AV55" s="67"/>
      <c r="AW55" s="89">
        <f t="shared" si="1"/>
        <v>0</v>
      </c>
      <c r="AX55" s="87"/>
      <c r="AY55" s="89">
        <f t="shared" si="2"/>
        <v>0</v>
      </c>
      <c r="AZ55" s="59">
        <f t="shared" si="4"/>
        <v>0</v>
      </c>
      <c r="BA55" s="116"/>
    </row>
    <row r="56" spans="1:53" ht="30.75" customHeight="1" thickBot="1" x14ac:dyDescent="0.5">
      <c r="A56" s="196">
        <v>50</v>
      </c>
      <c r="B56" s="75"/>
      <c r="C56" s="136"/>
      <c r="D56" s="136"/>
      <c r="E56" s="136"/>
      <c r="F56" s="136"/>
      <c r="G56" s="136"/>
      <c r="H56" s="136"/>
      <c r="I56" s="136"/>
      <c r="J56" s="136"/>
      <c r="K56" s="136"/>
      <c r="L56" s="136"/>
      <c r="M56" s="136"/>
      <c r="N56" s="136"/>
      <c r="O56" s="136"/>
      <c r="P56" s="136"/>
      <c r="Q56" s="136"/>
      <c r="R56" s="136"/>
      <c r="S56" s="136"/>
      <c r="T56" s="136"/>
      <c r="U56" s="136"/>
      <c r="V56" s="136"/>
      <c r="W56" s="136"/>
      <c r="X56" s="136"/>
      <c r="Y56" s="136"/>
      <c r="Z56" s="136"/>
      <c r="AA56" s="136"/>
      <c r="AB56" s="136"/>
      <c r="AC56" s="136"/>
      <c r="AD56" s="136"/>
      <c r="AE56" s="136"/>
      <c r="AF56" s="136"/>
      <c r="AG56" s="136"/>
      <c r="AH56" s="136"/>
      <c r="AI56" s="136"/>
      <c r="AJ56" s="136"/>
      <c r="AK56" s="136"/>
      <c r="AL56" s="136"/>
      <c r="AM56" s="136"/>
      <c r="AN56" s="136"/>
      <c r="AO56" s="136"/>
      <c r="AP56" s="136"/>
      <c r="AQ56" s="103"/>
      <c r="AR56" s="63"/>
      <c r="AS56" s="64"/>
      <c r="AT56" s="66"/>
      <c r="AU56" s="64"/>
      <c r="AV56" s="67"/>
      <c r="AW56" s="89">
        <f t="shared" si="1"/>
        <v>0</v>
      </c>
      <c r="AX56" s="87"/>
      <c r="AY56" s="89">
        <f t="shared" si="2"/>
        <v>0</v>
      </c>
      <c r="AZ56" s="59">
        <f t="shared" si="4"/>
        <v>0</v>
      </c>
      <c r="BA56" s="116"/>
    </row>
  </sheetData>
  <customSheetViews>
    <customSheetView guid="{C9E4F979-7D8A-47CA-9AC7-9ACB3647534C}" scale="62" showPageBreaks="1" printArea="1" hiddenColumns="1" view="pageBreakPreview">
      <pane xSplit="2" ySplit="6" topLeftCell="Z7" activePane="bottomRight" state="frozen"/>
      <selection pane="bottomRight" activeCell="AZ7" sqref="AZ7"/>
      <pageMargins left="0.19685039370078741" right="0.19685039370078741" top="0.59055118110236227" bottom="0.19685039370078741" header="0.51181102362204722" footer="0.31496062992125984"/>
      <printOptions horizontalCentered="1"/>
      <pageSetup paperSize="9" scale="26" orientation="landscape" r:id="rId1"/>
    </customSheetView>
  </customSheetViews>
  <mergeCells count="52">
    <mergeCell ref="AP4:AP6"/>
    <mergeCell ref="AK4:AK6"/>
    <mergeCell ref="AL4:AL6"/>
    <mergeCell ref="AM4:AM6"/>
    <mergeCell ref="AN4:AN6"/>
    <mergeCell ref="AO4:AO6"/>
    <mergeCell ref="AF4:AF6"/>
    <mergeCell ref="AG4:AG6"/>
    <mergeCell ref="AH4:AH6"/>
    <mergeCell ref="AI4:AI6"/>
    <mergeCell ref="AJ4:AJ6"/>
    <mergeCell ref="AA4:AA6"/>
    <mergeCell ref="AB4:AB6"/>
    <mergeCell ref="AC4:AC6"/>
    <mergeCell ref="AD4:AD6"/>
    <mergeCell ref="AE4:AE6"/>
    <mergeCell ref="V4:V6"/>
    <mergeCell ref="W4:W6"/>
    <mergeCell ref="X4:X6"/>
    <mergeCell ref="Y4:Y6"/>
    <mergeCell ref="Z4:Z6"/>
    <mergeCell ref="Q4:Q6"/>
    <mergeCell ref="R4:R6"/>
    <mergeCell ref="S4:S6"/>
    <mergeCell ref="T4:T6"/>
    <mergeCell ref="U4:U6"/>
    <mergeCell ref="L4:L6"/>
    <mergeCell ref="M4:M6"/>
    <mergeCell ref="N4:N6"/>
    <mergeCell ref="O4:O6"/>
    <mergeCell ref="P4:P6"/>
    <mergeCell ref="G4:G6"/>
    <mergeCell ref="H4:H6"/>
    <mergeCell ref="I4:I6"/>
    <mergeCell ref="J4:J6"/>
    <mergeCell ref="K4:K6"/>
    <mergeCell ref="AQ4:AQ5"/>
    <mergeCell ref="AY2:AY6"/>
    <mergeCell ref="AX2:AX6"/>
    <mergeCell ref="AW2:AW6"/>
    <mergeCell ref="A1:B1"/>
    <mergeCell ref="A2:B2"/>
    <mergeCell ref="AV2:AV6"/>
    <mergeCell ref="AR2:AU2"/>
    <mergeCell ref="C1:O1"/>
    <mergeCell ref="A3:B4"/>
    <mergeCell ref="A5:A6"/>
    <mergeCell ref="B5:B6"/>
    <mergeCell ref="C4:C6"/>
    <mergeCell ref="D4:D6"/>
    <mergeCell ref="E4:E6"/>
    <mergeCell ref="F4:F6"/>
  </mergeCells>
  <conditionalFormatting sqref="AY7:AY56">
    <cfRule type="cellIs" dxfId="43" priority="2" operator="equal">
      <formula>0</formula>
    </cfRule>
    <cfRule type="cellIs" dxfId="42" priority="6" operator="lessThan">
      <formula>18</formula>
    </cfRule>
  </conditionalFormatting>
  <conditionalFormatting sqref="AW7:AW56">
    <cfRule type="cellIs" dxfId="41" priority="5" operator="equal">
      <formula>0</formula>
    </cfRule>
  </conditionalFormatting>
  <conditionalFormatting sqref="AQ7:AQ56">
    <cfRule type="cellIs" dxfId="40" priority="3" operator="equal">
      <formula>0</formula>
    </cfRule>
  </conditionalFormatting>
  <conditionalFormatting sqref="BH17">
    <cfRule type="cellIs" dxfId="39" priority="1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A120"/>
  <sheetViews>
    <sheetView zoomScale="60" zoomScaleNormal="60" zoomScaleSheetLayoutView="88" workbookViewId="0">
      <selection activeCell="V14" sqref="V14"/>
    </sheetView>
  </sheetViews>
  <sheetFormatPr defaultRowHeight="13.2" x14ac:dyDescent="0.25"/>
  <cols>
    <col min="1" max="1" width="5.6640625" customWidth="1"/>
    <col min="2" max="2" width="7.109375" customWidth="1"/>
    <col min="3" max="4" width="7.33203125" customWidth="1"/>
    <col min="5" max="5" width="7.88671875" customWidth="1"/>
    <col min="7" max="7" width="30.44140625" customWidth="1"/>
    <col min="8" max="10" width="8.6640625" customWidth="1"/>
    <col min="11" max="13" width="10.6640625" customWidth="1"/>
    <col min="14" max="14" width="13.88671875" customWidth="1"/>
    <col min="15" max="15" width="15.6640625" customWidth="1"/>
    <col min="16" max="16" width="12.109375" customWidth="1"/>
    <col min="17" max="17" width="14.6640625" customWidth="1"/>
    <col min="18" max="19" width="10.6640625" customWidth="1"/>
    <col min="20" max="20" width="10.109375" customWidth="1"/>
    <col min="21" max="21" width="13" customWidth="1"/>
  </cols>
  <sheetData>
    <row r="1" spans="1:27" ht="26.25" customHeight="1" thickBot="1" x14ac:dyDescent="0.45">
      <c r="A1" s="316" t="s">
        <v>20</v>
      </c>
      <c r="B1" s="316"/>
      <c r="C1" s="316"/>
      <c r="D1" s="316"/>
      <c r="E1" s="316"/>
      <c r="F1" s="316"/>
      <c r="G1" s="316"/>
      <c r="H1" s="290" t="s">
        <v>21</v>
      </c>
      <c r="I1" s="291"/>
      <c r="J1" s="291"/>
      <c r="K1" s="291"/>
      <c r="L1" s="291"/>
      <c r="M1" s="292"/>
      <c r="N1" s="37" t="s">
        <v>22</v>
      </c>
      <c r="O1" s="38" t="str">
        <f>'Pauta1-1T'!U2</f>
        <v>D</v>
      </c>
      <c r="P1" s="38"/>
      <c r="Q1" s="38"/>
      <c r="R1" s="38"/>
      <c r="S1" s="39"/>
      <c r="T1" s="37" t="s">
        <v>23</v>
      </c>
      <c r="U1" s="192" t="str">
        <f>'Pauta1-1T'!A2</f>
        <v>1ªM1EMIELE</v>
      </c>
    </row>
    <row r="2" spans="1:27" ht="24.75" customHeight="1" thickBot="1" x14ac:dyDescent="0.3">
      <c r="A2" s="317" t="s">
        <v>24</v>
      </c>
      <c r="B2" s="318"/>
      <c r="C2" s="318"/>
      <c r="D2" s="318"/>
      <c r="E2" s="318"/>
      <c r="F2" s="318"/>
      <c r="G2" s="319"/>
      <c r="H2" s="329" t="s">
        <v>25</v>
      </c>
      <c r="I2" s="330"/>
      <c r="J2" s="330"/>
      <c r="K2" s="330"/>
      <c r="L2" s="330"/>
      <c r="M2" s="330"/>
      <c r="N2" s="330"/>
      <c r="O2" s="330"/>
      <c r="P2" s="330"/>
      <c r="Q2" s="331"/>
      <c r="R2" s="322" t="s">
        <v>26</v>
      </c>
      <c r="S2" s="322"/>
      <c r="T2" s="323"/>
      <c r="U2" s="323"/>
    </row>
    <row r="3" spans="1:27" ht="16.5" customHeight="1" thickBot="1" x14ac:dyDescent="0.35">
      <c r="A3" s="317"/>
      <c r="B3" s="318"/>
      <c r="C3" s="318"/>
      <c r="D3" s="318"/>
      <c r="E3" s="318"/>
      <c r="F3" s="318"/>
      <c r="G3" s="319"/>
      <c r="H3" s="326" t="s">
        <v>27</v>
      </c>
      <c r="I3" s="327"/>
      <c r="J3" s="327"/>
      <c r="K3" s="327"/>
      <c r="L3" s="327"/>
      <c r="M3" s="328"/>
      <c r="N3" s="324" t="s">
        <v>28</v>
      </c>
      <c r="O3" s="325" t="s">
        <v>29</v>
      </c>
      <c r="P3" s="44" t="s">
        <v>64</v>
      </c>
      <c r="Q3" s="119" t="s">
        <v>21</v>
      </c>
      <c r="R3" s="322"/>
      <c r="S3" s="322"/>
      <c r="T3" s="322"/>
      <c r="U3" s="322"/>
    </row>
    <row r="4" spans="1:27" ht="40.5" customHeight="1" thickBot="1" x14ac:dyDescent="0.4">
      <c r="A4" s="317"/>
      <c r="B4" s="320"/>
      <c r="C4" s="320"/>
      <c r="D4" s="320"/>
      <c r="E4" s="320"/>
      <c r="F4" s="320"/>
      <c r="G4" s="321"/>
      <c r="H4" s="34" t="s">
        <v>30</v>
      </c>
      <c r="I4" s="35" t="s">
        <v>49</v>
      </c>
      <c r="J4" s="34" t="s">
        <v>31</v>
      </c>
      <c r="K4" s="35" t="s">
        <v>50</v>
      </c>
      <c r="L4" s="35" t="s">
        <v>32</v>
      </c>
      <c r="M4" s="35" t="s">
        <v>51</v>
      </c>
      <c r="N4" s="324"/>
      <c r="O4" s="325"/>
      <c r="P4" s="44" t="s">
        <v>21</v>
      </c>
      <c r="Q4" s="140" t="s">
        <v>21</v>
      </c>
      <c r="R4" s="15" t="s">
        <v>33</v>
      </c>
      <c r="S4" s="15" t="s">
        <v>34</v>
      </c>
      <c r="T4" s="15" t="s">
        <v>35</v>
      </c>
      <c r="U4" s="15" t="s">
        <v>36</v>
      </c>
    </row>
    <row r="5" spans="1:27" ht="23.25" customHeight="1" thickBot="1" x14ac:dyDescent="0.45">
      <c r="A5" s="120">
        <v>1</v>
      </c>
      <c r="B5" s="311" t="str">
        <f>'Pauta1-1T'!B7</f>
        <v>ARIELY GARCIA DA SILVA</v>
      </c>
      <c r="C5" s="312"/>
      <c r="D5" s="312"/>
      <c r="E5" s="312"/>
      <c r="F5" s="312"/>
      <c r="G5" s="313"/>
      <c r="H5" s="121">
        <f>'Pauta1-1T'!AW7</f>
        <v>0</v>
      </c>
      <c r="I5" s="122">
        <f>'Pauta1-1T'!AX7</f>
        <v>0</v>
      </c>
      <c r="J5" s="122">
        <f>'Pauta1-2T'!AW7</f>
        <v>0</v>
      </c>
      <c r="K5" s="121">
        <f>'Pauta1-2T'!AX7</f>
        <v>0</v>
      </c>
      <c r="L5" s="122">
        <f>'Pauta1-3T'!AW7</f>
        <v>0</v>
      </c>
      <c r="M5" s="122">
        <f>'Pauta1-3T'!AX7</f>
        <v>0</v>
      </c>
      <c r="N5" s="179">
        <f>SUM(MAX(H5,I5),MAX(J5,K5),MAX(L5,M5))</f>
        <v>0</v>
      </c>
      <c r="O5" s="123"/>
      <c r="P5" s="165" t="str">
        <f>IF(N5=0,"",IF(N5&gt;=60,"AP",IF(N5&lt;60,"REC")))</f>
        <v/>
      </c>
      <c r="Q5" s="124" t="str">
        <f>IF(O5=0,"",IF(O5&gt;=60,"AP",IF(O5&lt;60,"REP")))</f>
        <v/>
      </c>
      <c r="R5" s="121">
        <f>'Pauta1-1T'!AQ7+'Pauta2-1T '!AQ7</f>
        <v>0</v>
      </c>
      <c r="S5" s="122">
        <f>'Pauta1-2T'!AQ7+'Pauta2-2T'!AQ7</f>
        <v>0</v>
      </c>
      <c r="T5" s="155">
        <f>'Pauta1-3T'!AQ7+'Pauta2-3T'!AQ7</f>
        <v>0</v>
      </c>
      <c r="U5" s="178">
        <f>SUM(R5:T5)</f>
        <v>0</v>
      </c>
    </row>
    <row r="6" spans="1:27" ht="24" customHeight="1" thickBot="1" x14ac:dyDescent="0.45">
      <c r="A6" s="125">
        <v>2</v>
      </c>
      <c r="B6" s="311" t="str">
        <f>'Pauta1-1T'!B8</f>
        <v>ATHOS HENRIQUE PINTO DEOCLECIO</v>
      </c>
      <c r="C6" s="312"/>
      <c r="D6" s="312"/>
      <c r="E6" s="312"/>
      <c r="F6" s="312"/>
      <c r="G6" s="313"/>
      <c r="H6" s="121">
        <f>'Pauta1-1T'!AW8</f>
        <v>0</v>
      </c>
      <c r="I6" s="122">
        <f>'Pauta1-1T'!AX8</f>
        <v>0</v>
      </c>
      <c r="J6" s="122">
        <f>'Pauta1-2T'!AW8</f>
        <v>0</v>
      </c>
      <c r="K6" s="121">
        <f>'Pauta1-2T'!AX8</f>
        <v>0</v>
      </c>
      <c r="L6" s="122">
        <f>'Pauta1-3T'!AW8</f>
        <v>0</v>
      </c>
      <c r="M6" s="122">
        <f>'Pauta1-3T'!AX8</f>
        <v>0</v>
      </c>
      <c r="N6" s="179">
        <f t="shared" ref="N6:N53" si="0">SUM(MAX(H6,I6),MAX(J6,K6),MAX(L6,M6))</f>
        <v>0</v>
      </c>
      <c r="O6" s="126"/>
      <c r="P6" s="165" t="str">
        <f t="shared" ref="P6:P54" si="1">IF(N6=0,"",IF(N6&gt;=60,"AP",IF(N6&lt;60,"REC")))</f>
        <v/>
      </c>
      <c r="Q6" s="124" t="str">
        <f t="shared" ref="Q6:Q54" si="2">IF(O6=0,"",IF(O6&gt;=60,"AP",IF(O6&lt;60,"REP")))</f>
        <v/>
      </c>
      <c r="R6" s="121">
        <f>'Pauta1-1T'!AQ8+'Pauta2-1T '!AQ8</f>
        <v>0</v>
      </c>
      <c r="S6" s="122">
        <f>'Pauta1-2T'!AQ8+'Pauta2-2T'!AQ8</f>
        <v>0</v>
      </c>
      <c r="T6" s="155">
        <f>'Pauta1-3T'!AQ8+'Pauta2-3T'!AQ8</f>
        <v>0</v>
      </c>
      <c r="U6" s="178">
        <f t="shared" ref="U6:U54" si="3">SUM(R6:T6)</f>
        <v>0</v>
      </c>
    </row>
    <row r="7" spans="1:27" ht="24.75" customHeight="1" thickBot="1" x14ac:dyDescent="0.45">
      <c r="A7" s="120">
        <v>3</v>
      </c>
      <c r="B7" s="311" t="str">
        <f>'Pauta1-1T'!B9</f>
        <v xml:space="preserve">BRENO DE PAULA ANDRADE </v>
      </c>
      <c r="C7" s="312"/>
      <c r="D7" s="312"/>
      <c r="E7" s="312"/>
      <c r="F7" s="312"/>
      <c r="G7" s="313"/>
      <c r="H7" s="121">
        <f>'Pauta1-1T'!AW9</f>
        <v>0</v>
      </c>
      <c r="I7" s="122">
        <f>'Pauta1-1T'!AX9</f>
        <v>0</v>
      </c>
      <c r="J7" s="122">
        <f>'Pauta1-2T'!AW9</f>
        <v>0</v>
      </c>
      <c r="K7" s="121">
        <f>'Pauta1-2T'!AX9</f>
        <v>0</v>
      </c>
      <c r="L7" s="122">
        <f>'Pauta1-3T'!AW9</f>
        <v>0</v>
      </c>
      <c r="M7" s="122">
        <f>'Pauta1-3T'!AX9</f>
        <v>0</v>
      </c>
      <c r="N7" s="179">
        <f t="shared" si="0"/>
        <v>0</v>
      </c>
      <c r="O7" s="126"/>
      <c r="P7" s="165" t="str">
        <f t="shared" si="1"/>
        <v/>
      </c>
      <c r="Q7" s="124" t="str">
        <f t="shared" si="2"/>
        <v/>
      </c>
      <c r="R7" s="121">
        <f>'Pauta1-1T'!AQ9+'Pauta2-1T '!AQ9</f>
        <v>0</v>
      </c>
      <c r="S7" s="122">
        <f>'Pauta1-2T'!AQ9+'Pauta2-2T'!AQ9</f>
        <v>0</v>
      </c>
      <c r="T7" s="155">
        <f>'Pauta1-3T'!AQ9+'Pauta2-3T'!AQ9</f>
        <v>0</v>
      </c>
      <c r="U7" s="178">
        <f t="shared" si="3"/>
        <v>0</v>
      </c>
    </row>
    <row r="8" spans="1:27" ht="25.5" customHeight="1" thickBot="1" x14ac:dyDescent="0.45">
      <c r="A8" s="125">
        <v>4</v>
      </c>
      <c r="B8" s="311" t="str">
        <f>'Pauta1-1T'!B10</f>
        <v>BRENO RODRIGUES E SILVA</v>
      </c>
      <c r="C8" s="312"/>
      <c r="D8" s="312"/>
      <c r="E8" s="312"/>
      <c r="F8" s="312"/>
      <c r="G8" s="313"/>
      <c r="H8" s="121">
        <f>'Pauta1-1T'!AW10</f>
        <v>0</v>
      </c>
      <c r="I8" s="122">
        <f>'Pauta1-1T'!AX10</f>
        <v>0</v>
      </c>
      <c r="J8" s="122">
        <f>'Pauta1-2T'!AW10</f>
        <v>0</v>
      </c>
      <c r="K8" s="121">
        <f>'Pauta1-2T'!AX10</f>
        <v>0</v>
      </c>
      <c r="L8" s="122">
        <f>'Pauta1-3T'!AW10</f>
        <v>0</v>
      </c>
      <c r="M8" s="122">
        <f>'Pauta1-3T'!AX10</f>
        <v>0</v>
      </c>
      <c r="N8" s="179">
        <f t="shared" si="0"/>
        <v>0</v>
      </c>
      <c r="O8" s="126"/>
      <c r="P8" s="165" t="str">
        <f t="shared" si="1"/>
        <v/>
      </c>
      <c r="Q8" s="124" t="str">
        <f>IF(O8=0,"",IF(O8&gt;=I560,"AP",IF(O8&lt;60,"REP")))</f>
        <v/>
      </c>
      <c r="R8" s="121">
        <f>'Pauta1-1T'!AQ10+'Pauta2-1T '!AQ10</f>
        <v>0</v>
      </c>
      <c r="S8" s="122">
        <f>'Pauta1-2T'!AQ10+'Pauta2-2T'!AQ10</f>
        <v>0</v>
      </c>
      <c r="T8" s="155">
        <f>'Pauta1-3T'!AQ10+'Pauta2-3T'!AQ10</f>
        <v>0</v>
      </c>
      <c r="U8" s="178">
        <f t="shared" si="3"/>
        <v>0</v>
      </c>
    </row>
    <row r="9" spans="1:27" ht="25.5" customHeight="1" thickBot="1" x14ac:dyDescent="0.45">
      <c r="A9" s="120">
        <v>5</v>
      </c>
      <c r="B9" s="311" t="str">
        <f>'Pauta1-1T'!B11</f>
        <v>BRUNNELLY LAYSA DOS SANTOS BARROS</v>
      </c>
      <c r="C9" s="312"/>
      <c r="D9" s="312"/>
      <c r="E9" s="312"/>
      <c r="F9" s="312"/>
      <c r="G9" s="313"/>
      <c r="H9" s="121">
        <f>'Pauta1-1T'!AW11</f>
        <v>0</v>
      </c>
      <c r="I9" s="122">
        <f>'Pauta1-1T'!AX11</f>
        <v>0</v>
      </c>
      <c r="J9" s="122">
        <f>'Pauta1-2T'!AW11</f>
        <v>0</v>
      </c>
      <c r="K9" s="121">
        <f>'Pauta1-2T'!AX11</f>
        <v>0</v>
      </c>
      <c r="L9" s="122">
        <f>'Pauta1-3T'!AW11</f>
        <v>0</v>
      </c>
      <c r="M9" s="122">
        <f>'Pauta1-3T'!AX11</f>
        <v>0</v>
      </c>
      <c r="N9" s="179">
        <f t="shared" si="0"/>
        <v>0</v>
      </c>
      <c r="O9" s="126"/>
      <c r="P9" s="165" t="str">
        <f t="shared" si="1"/>
        <v/>
      </c>
      <c r="Q9" s="124" t="str">
        <f t="shared" si="2"/>
        <v/>
      </c>
      <c r="R9" s="121">
        <f>'Pauta1-1T'!AQ11+'Pauta2-1T '!AQ11</f>
        <v>0</v>
      </c>
      <c r="S9" s="122">
        <f>'Pauta1-2T'!AQ11+'Pauta2-2T'!AQ11</f>
        <v>0</v>
      </c>
      <c r="T9" s="155">
        <f>'Pauta1-3T'!AQ11+'Pauta2-3T'!AQ11</f>
        <v>0</v>
      </c>
      <c r="U9" s="178">
        <f t="shared" si="3"/>
        <v>0</v>
      </c>
      <c r="AA9" s="10"/>
    </row>
    <row r="10" spans="1:27" ht="24.75" customHeight="1" thickBot="1" x14ac:dyDescent="0.45">
      <c r="A10" s="125">
        <v>6</v>
      </c>
      <c r="B10" s="311" t="str">
        <f>'Pauta1-1T'!B12</f>
        <v>CARLOS EDUARDO TORRES SOARES DA CRUZ</v>
      </c>
      <c r="C10" s="312"/>
      <c r="D10" s="312"/>
      <c r="E10" s="312"/>
      <c r="F10" s="312"/>
      <c r="G10" s="313"/>
      <c r="H10" s="121">
        <f>'Pauta1-1T'!AW12</f>
        <v>0</v>
      </c>
      <c r="I10" s="122">
        <f>'Pauta1-1T'!AX12</f>
        <v>0</v>
      </c>
      <c r="J10" s="122">
        <f>'Pauta1-2T'!AW12</f>
        <v>0</v>
      </c>
      <c r="K10" s="121">
        <f>'Pauta1-2T'!AX12</f>
        <v>0</v>
      </c>
      <c r="L10" s="122">
        <f>'Pauta1-3T'!AW12</f>
        <v>0</v>
      </c>
      <c r="M10" s="122">
        <f>'Pauta1-3T'!AX12</f>
        <v>0</v>
      </c>
      <c r="N10" s="179">
        <f t="shared" si="0"/>
        <v>0</v>
      </c>
      <c r="O10" s="126"/>
      <c r="P10" s="165" t="str">
        <f t="shared" si="1"/>
        <v/>
      </c>
      <c r="Q10" s="124" t="str">
        <f t="shared" si="2"/>
        <v/>
      </c>
      <c r="R10" s="121">
        <f>'Pauta1-1T'!AQ12+'Pauta2-1T '!AQ12</f>
        <v>0</v>
      </c>
      <c r="S10" s="122">
        <f>'Pauta1-2T'!AQ12+'Pauta2-2T'!AQ12</f>
        <v>0</v>
      </c>
      <c r="T10" s="155">
        <f>'Pauta1-3T'!AQ12+'Pauta2-3T'!AQ12</f>
        <v>0</v>
      </c>
      <c r="U10" s="178">
        <f t="shared" si="3"/>
        <v>0</v>
      </c>
    </row>
    <row r="11" spans="1:27" ht="24" customHeight="1" thickBot="1" x14ac:dyDescent="0.45">
      <c r="A11" s="120">
        <v>7</v>
      </c>
      <c r="B11" s="311" t="str">
        <f>'Pauta1-1T'!B13</f>
        <v>CHARLES DOS SANTOS JUNIOR</v>
      </c>
      <c r="C11" s="312"/>
      <c r="D11" s="312"/>
      <c r="E11" s="312"/>
      <c r="F11" s="312"/>
      <c r="G11" s="313"/>
      <c r="H11" s="121">
        <f>'Pauta1-1T'!AW13</f>
        <v>0</v>
      </c>
      <c r="I11" s="122">
        <f>'Pauta1-1T'!AX13</f>
        <v>0</v>
      </c>
      <c r="J11" s="122">
        <f>'Pauta1-2T'!AW13</f>
        <v>0</v>
      </c>
      <c r="K11" s="121">
        <f>'Pauta1-2T'!AX13</f>
        <v>0</v>
      </c>
      <c r="L11" s="122">
        <f>'Pauta1-3T'!AW13</f>
        <v>0</v>
      </c>
      <c r="M11" s="122">
        <f>'Pauta1-3T'!AX13</f>
        <v>0</v>
      </c>
      <c r="N11" s="179">
        <f t="shared" si="0"/>
        <v>0</v>
      </c>
      <c r="O11" s="126"/>
      <c r="P11" s="165" t="str">
        <f t="shared" si="1"/>
        <v/>
      </c>
      <c r="Q11" s="124" t="str">
        <f t="shared" si="2"/>
        <v/>
      </c>
      <c r="R11" s="121">
        <f>'Pauta1-1T'!AQ13+'Pauta2-1T '!AQ13</f>
        <v>0</v>
      </c>
      <c r="S11" s="122">
        <f>'Pauta1-2T'!AQ13+'Pauta2-2T'!AQ13</f>
        <v>0</v>
      </c>
      <c r="T11" s="155">
        <f>'Pauta1-3T'!AQ13+'Pauta2-3T'!AQ13</f>
        <v>0</v>
      </c>
      <c r="U11" s="178">
        <f t="shared" si="3"/>
        <v>0</v>
      </c>
    </row>
    <row r="12" spans="1:27" ht="24.75" customHeight="1" thickBot="1" x14ac:dyDescent="0.45">
      <c r="A12" s="125">
        <v>8</v>
      </c>
      <c r="B12" s="311" t="str">
        <f>'Pauta1-1T'!B14</f>
        <v>CHRISTOPHER DAMASIO PEREIRA TORQUATO</v>
      </c>
      <c r="C12" s="312"/>
      <c r="D12" s="312"/>
      <c r="E12" s="312"/>
      <c r="F12" s="312"/>
      <c r="G12" s="313"/>
      <c r="H12" s="121">
        <f>'Pauta1-1T'!AW14</f>
        <v>0</v>
      </c>
      <c r="I12" s="122">
        <f>'Pauta1-1T'!AX14</f>
        <v>0</v>
      </c>
      <c r="J12" s="122">
        <f>'Pauta1-2T'!AW14</f>
        <v>0</v>
      </c>
      <c r="K12" s="121">
        <f>'Pauta1-2T'!AX14</f>
        <v>0</v>
      </c>
      <c r="L12" s="122">
        <f>'Pauta1-3T'!AW14</f>
        <v>0</v>
      </c>
      <c r="M12" s="122">
        <f>'Pauta1-3T'!AX14</f>
        <v>0</v>
      </c>
      <c r="N12" s="179">
        <f t="shared" si="0"/>
        <v>0</v>
      </c>
      <c r="O12" s="126"/>
      <c r="P12" s="165" t="str">
        <f t="shared" si="1"/>
        <v/>
      </c>
      <c r="Q12" s="124" t="str">
        <f t="shared" si="2"/>
        <v/>
      </c>
      <c r="R12" s="121">
        <f>'Pauta1-1T'!AQ14+'Pauta2-1T '!AQ14</f>
        <v>0</v>
      </c>
      <c r="S12" s="122">
        <f>'Pauta1-2T'!AQ14+'Pauta2-2T'!AQ14</f>
        <v>0</v>
      </c>
      <c r="T12" s="155">
        <f>'Pauta1-3T'!AQ14+'Pauta2-3T'!AQ14</f>
        <v>0</v>
      </c>
      <c r="U12" s="178">
        <f t="shared" si="3"/>
        <v>0</v>
      </c>
    </row>
    <row r="13" spans="1:27" ht="24" customHeight="1" thickBot="1" x14ac:dyDescent="0.45">
      <c r="A13" s="120">
        <v>9</v>
      </c>
      <c r="B13" s="311" t="str">
        <f>'Pauta1-1T'!B15</f>
        <v>CLARYSSE ALESSANDRA SANTOS CRUZ</v>
      </c>
      <c r="C13" s="312"/>
      <c r="D13" s="312"/>
      <c r="E13" s="312"/>
      <c r="F13" s="312"/>
      <c r="G13" s="313"/>
      <c r="H13" s="121">
        <f>'Pauta1-1T'!AW15</f>
        <v>0</v>
      </c>
      <c r="I13" s="122">
        <f>'Pauta1-1T'!AX15</f>
        <v>0</v>
      </c>
      <c r="J13" s="122">
        <f>'Pauta1-2T'!AW15</f>
        <v>0</v>
      </c>
      <c r="K13" s="121">
        <f>'Pauta1-2T'!AX15</f>
        <v>0</v>
      </c>
      <c r="L13" s="122">
        <f>'Pauta1-3T'!AW15</f>
        <v>0</v>
      </c>
      <c r="M13" s="122">
        <f>'Pauta1-3T'!AX15</f>
        <v>0</v>
      </c>
      <c r="N13" s="179">
        <f t="shared" si="0"/>
        <v>0</v>
      </c>
      <c r="O13" s="126"/>
      <c r="P13" s="165" t="str">
        <f t="shared" si="1"/>
        <v/>
      </c>
      <c r="Q13" s="124" t="str">
        <f t="shared" si="2"/>
        <v/>
      </c>
      <c r="R13" s="121">
        <f>'Pauta1-1T'!AQ15+'Pauta2-1T '!AQ15</f>
        <v>0</v>
      </c>
      <c r="S13" s="122">
        <f>'Pauta1-2T'!AQ15+'Pauta2-2T'!AQ15</f>
        <v>0</v>
      </c>
      <c r="T13" s="155">
        <f>'Pauta1-3T'!AQ15+'Pauta2-3T'!AQ15</f>
        <v>0</v>
      </c>
      <c r="U13" s="178">
        <f t="shared" si="3"/>
        <v>0</v>
      </c>
    </row>
    <row r="14" spans="1:27" ht="25.5" customHeight="1" thickBot="1" x14ac:dyDescent="0.45">
      <c r="A14" s="125">
        <v>10</v>
      </c>
      <c r="B14" s="311" t="str">
        <f>'Pauta1-1T'!B16</f>
        <v>DEBORA FERNANDA LOPES FERNANDES</v>
      </c>
      <c r="C14" s="312"/>
      <c r="D14" s="312"/>
      <c r="E14" s="312"/>
      <c r="F14" s="312"/>
      <c r="G14" s="313"/>
      <c r="H14" s="121">
        <f>'Pauta1-1T'!AW16</f>
        <v>0</v>
      </c>
      <c r="I14" s="122">
        <f>'Pauta1-1T'!AX16</f>
        <v>0</v>
      </c>
      <c r="J14" s="122">
        <f>'Pauta1-2T'!AW16</f>
        <v>0</v>
      </c>
      <c r="K14" s="121">
        <f>'Pauta1-2T'!AX16</f>
        <v>0</v>
      </c>
      <c r="L14" s="122">
        <f>'Pauta1-3T'!AW16</f>
        <v>0</v>
      </c>
      <c r="M14" s="122">
        <f>'Pauta1-3T'!AX16</f>
        <v>0</v>
      </c>
      <c r="N14" s="179">
        <f t="shared" si="0"/>
        <v>0</v>
      </c>
      <c r="O14" s="126"/>
      <c r="P14" s="165" t="str">
        <f t="shared" si="1"/>
        <v/>
      </c>
      <c r="Q14" s="124" t="str">
        <f t="shared" si="2"/>
        <v/>
      </c>
      <c r="R14" s="121">
        <f>'Pauta1-1T'!AQ16+'Pauta2-1T '!AQ16</f>
        <v>0</v>
      </c>
      <c r="S14" s="122">
        <f>'Pauta1-2T'!AQ16+'Pauta2-2T'!AQ16</f>
        <v>0</v>
      </c>
      <c r="T14" s="155">
        <f>'Pauta1-3T'!AQ16+'Pauta2-3T'!AQ16</f>
        <v>0</v>
      </c>
      <c r="U14" s="178">
        <f t="shared" si="3"/>
        <v>0</v>
      </c>
    </row>
    <row r="15" spans="1:27" ht="21.75" customHeight="1" thickBot="1" x14ac:dyDescent="0.45">
      <c r="A15" s="120">
        <v>11</v>
      </c>
      <c r="B15" s="311" t="str">
        <f>'Pauta1-1T'!B17</f>
        <v>DOUGLAS HENDRIEL DOS SANTOS GONÇALVES</v>
      </c>
      <c r="C15" s="312"/>
      <c r="D15" s="312"/>
      <c r="E15" s="312"/>
      <c r="F15" s="312"/>
      <c r="G15" s="313"/>
      <c r="H15" s="121">
        <f>'Pauta1-1T'!AW17</f>
        <v>0</v>
      </c>
      <c r="I15" s="122">
        <f>'Pauta1-1T'!AX17</f>
        <v>0</v>
      </c>
      <c r="J15" s="122">
        <f>'Pauta1-2T'!AW17</f>
        <v>0</v>
      </c>
      <c r="K15" s="121">
        <f>'Pauta1-2T'!AX17</f>
        <v>0</v>
      </c>
      <c r="L15" s="122">
        <f>'Pauta1-3T'!AW17</f>
        <v>0</v>
      </c>
      <c r="M15" s="122">
        <f>'Pauta1-3T'!AX17</f>
        <v>0</v>
      </c>
      <c r="N15" s="179">
        <f t="shared" si="0"/>
        <v>0</v>
      </c>
      <c r="O15" s="126"/>
      <c r="P15" s="165" t="str">
        <f t="shared" si="1"/>
        <v/>
      </c>
      <c r="Q15" s="124" t="str">
        <f t="shared" si="2"/>
        <v/>
      </c>
      <c r="R15" s="121">
        <f>'Pauta1-1T'!AQ17+'Pauta2-1T '!AQ17</f>
        <v>0</v>
      </c>
      <c r="S15" s="122">
        <f>'Pauta1-2T'!AQ17+'Pauta2-2T'!AQ17</f>
        <v>0</v>
      </c>
      <c r="T15" s="155">
        <f>'Pauta1-3T'!AQ17+'Pauta2-3T'!AQ17</f>
        <v>0</v>
      </c>
      <c r="U15" s="178">
        <f t="shared" si="3"/>
        <v>0</v>
      </c>
    </row>
    <row r="16" spans="1:27" ht="23.25" customHeight="1" thickBot="1" x14ac:dyDescent="0.45">
      <c r="A16" s="125">
        <v>12</v>
      </c>
      <c r="B16" s="311" t="str">
        <f>'Pauta1-1T'!B18</f>
        <v>EDGARD FERREIRA GOMES</v>
      </c>
      <c r="C16" s="312"/>
      <c r="D16" s="312"/>
      <c r="E16" s="312"/>
      <c r="F16" s="312"/>
      <c r="G16" s="313"/>
      <c r="H16" s="121">
        <f>'Pauta1-1T'!AW18</f>
        <v>0</v>
      </c>
      <c r="I16" s="122">
        <f>'Pauta1-1T'!AX18</f>
        <v>0</v>
      </c>
      <c r="J16" s="122">
        <f>'Pauta1-2T'!AW18</f>
        <v>0</v>
      </c>
      <c r="K16" s="121">
        <f>'Pauta1-2T'!AX18</f>
        <v>0</v>
      </c>
      <c r="L16" s="122">
        <f>'Pauta1-3T'!AW18</f>
        <v>0</v>
      </c>
      <c r="M16" s="122">
        <f>'Pauta1-3T'!AX18</f>
        <v>0</v>
      </c>
      <c r="N16" s="179">
        <f t="shared" si="0"/>
        <v>0</v>
      </c>
      <c r="O16" s="126"/>
      <c r="P16" s="165" t="str">
        <f t="shared" si="1"/>
        <v/>
      </c>
      <c r="Q16" s="124" t="str">
        <f t="shared" si="2"/>
        <v/>
      </c>
      <c r="R16" s="121">
        <f>'Pauta1-1T'!AQ18+'Pauta2-1T '!AQ18</f>
        <v>0</v>
      </c>
      <c r="S16" s="122">
        <f>'Pauta1-2T'!AQ18+'Pauta2-2T'!AQ18</f>
        <v>0</v>
      </c>
      <c r="T16" s="155">
        <f>'Pauta1-3T'!AQ18+'Pauta2-3T'!AQ18</f>
        <v>0</v>
      </c>
      <c r="U16" s="178">
        <f t="shared" si="3"/>
        <v>0</v>
      </c>
    </row>
    <row r="17" spans="1:21" ht="23.25" customHeight="1" thickBot="1" x14ac:dyDescent="0.45">
      <c r="A17" s="120">
        <v>13</v>
      </c>
      <c r="B17" s="311" t="str">
        <f>'Pauta1-1T'!B19</f>
        <v>EDIVANI ALVES FERREIRA JUNIOR</v>
      </c>
      <c r="C17" s="312"/>
      <c r="D17" s="312"/>
      <c r="E17" s="312"/>
      <c r="F17" s="312"/>
      <c r="G17" s="313"/>
      <c r="H17" s="121">
        <f>'Pauta1-1T'!AW19</f>
        <v>0</v>
      </c>
      <c r="I17" s="122">
        <f>'Pauta1-1T'!AX19</f>
        <v>0</v>
      </c>
      <c r="J17" s="122">
        <f>'Pauta1-2T'!AW19</f>
        <v>0</v>
      </c>
      <c r="K17" s="121">
        <f>'Pauta1-2T'!AX19</f>
        <v>0</v>
      </c>
      <c r="L17" s="122">
        <f>'Pauta1-3T'!AW19</f>
        <v>0</v>
      </c>
      <c r="M17" s="122">
        <f>'Pauta1-3T'!AX19</f>
        <v>0</v>
      </c>
      <c r="N17" s="179">
        <f t="shared" si="0"/>
        <v>0</v>
      </c>
      <c r="O17" s="126"/>
      <c r="P17" s="165" t="str">
        <f t="shared" si="1"/>
        <v/>
      </c>
      <c r="Q17" s="124" t="str">
        <f t="shared" si="2"/>
        <v/>
      </c>
      <c r="R17" s="121">
        <f>'Pauta1-1T'!AQ19+'Pauta2-1T '!AQ19</f>
        <v>0</v>
      </c>
      <c r="S17" s="122">
        <f>'Pauta1-2T'!AQ19+'Pauta2-2T'!AQ19</f>
        <v>0</v>
      </c>
      <c r="T17" s="155">
        <f>'Pauta1-3T'!AQ19+'Pauta2-3T'!AQ19</f>
        <v>0</v>
      </c>
      <c r="U17" s="178">
        <f t="shared" si="3"/>
        <v>0</v>
      </c>
    </row>
    <row r="18" spans="1:21" ht="23.25" customHeight="1" thickBot="1" x14ac:dyDescent="0.45">
      <c r="A18" s="125">
        <v>14</v>
      </c>
      <c r="B18" s="311" t="str">
        <f>'Pauta1-1T'!B20</f>
        <v>FABIANO BARBOSA PEREIRA</v>
      </c>
      <c r="C18" s="312"/>
      <c r="D18" s="312"/>
      <c r="E18" s="312"/>
      <c r="F18" s="312"/>
      <c r="G18" s="313"/>
      <c r="H18" s="121">
        <f>'Pauta1-1T'!AW20</f>
        <v>0</v>
      </c>
      <c r="I18" s="122">
        <f>'Pauta1-1T'!AX20</f>
        <v>0</v>
      </c>
      <c r="J18" s="122">
        <f>'Pauta1-2T'!AW20</f>
        <v>0</v>
      </c>
      <c r="K18" s="121">
        <f>'Pauta1-2T'!AX20</f>
        <v>0</v>
      </c>
      <c r="L18" s="122">
        <f>'Pauta1-3T'!AW20</f>
        <v>0</v>
      </c>
      <c r="M18" s="122">
        <f>'Pauta1-3T'!AX20</f>
        <v>0</v>
      </c>
      <c r="N18" s="179">
        <f t="shared" si="0"/>
        <v>0</v>
      </c>
      <c r="O18" s="126"/>
      <c r="P18" s="165" t="str">
        <f t="shared" si="1"/>
        <v/>
      </c>
      <c r="Q18" s="124" t="str">
        <f t="shared" si="2"/>
        <v/>
      </c>
      <c r="R18" s="121">
        <f>'Pauta1-1T'!AQ20+'Pauta2-1T '!AQ20</f>
        <v>0</v>
      </c>
      <c r="S18" s="122">
        <f>'Pauta1-2T'!AQ20+'Pauta2-2T'!AQ20</f>
        <v>0</v>
      </c>
      <c r="T18" s="155">
        <f>'Pauta1-3T'!AQ20+'Pauta2-3T'!AQ20</f>
        <v>0</v>
      </c>
      <c r="U18" s="178">
        <f t="shared" si="3"/>
        <v>0</v>
      </c>
    </row>
    <row r="19" spans="1:21" ht="23.25" customHeight="1" thickBot="1" x14ac:dyDescent="0.45">
      <c r="A19" s="120">
        <v>15</v>
      </c>
      <c r="B19" s="311" t="str">
        <f>'Pauta1-1T'!B21</f>
        <v>GABRIELLY TEIXEIRA XAVIER</v>
      </c>
      <c r="C19" s="312"/>
      <c r="D19" s="312"/>
      <c r="E19" s="312"/>
      <c r="F19" s="312"/>
      <c r="G19" s="313"/>
      <c r="H19" s="121">
        <f>'Pauta1-1T'!AW21</f>
        <v>0</v>
      </c>
      <c r="I19" s="122">
        <f>'Pauta1-1T'!AX21</f>
        <v>0</v>
      </c>
      <c r="J19" s="122">
        <f>'Pauta1-2T'!AW21</f>
        <v>0</v>
      </c>
      <c r="K19" s="121">
        <f>'Pauta1-2T'!AX21</f>
        <v>0</v>
      </c>
      <c r="L19" s="122">
        <f>'Pauta1-3T'!AW21</f>
        <v>0</v>
      </c>
      <c r="M19" s="122">
        <f>'Pauta1-3T'!AX21</f>
        <v>0</v>
      </c>
      <c r="N19" s="179">
        <f t="shared" si="0"/>
        <v>0</v>
      </c>
      <c r="O19" s="126"/>
      <c r="P19" s="165" t="str">
        <f t="shared" si="1"/>
        <v/>
      </c>
      <c r="Q19" s="124" t="str">
        <f t="shared" si="2"/>
        <v/>
      </c>
      <c r="R19" s="121">
        <f>'Pauta1-1T'!AQ21+'Pauta2-1T '!AQ21</f>
        <v>0</v>
      </c>
      <c r="S19" s="122">
        <f>'Pauta1-2T'!AQ21+'Pauta2-2T'!AQ21</f>
        <v>0</v>
      </c>
      <c r="T19" s="155">
        <f>'Pauta1-3T'!AQ21+'Pauta2-3T'!AQ21</f>
        <v>0</v>
      </c>
      <c r="U19" s="178">
        <f t="shared" si="3"/>
        <v>0</v>
      </c>
    </row>
    <row r="20" spans="1:21" ht="23.25" customHeight="1" thickBot="1" x14ac:dyDescent="0.45">
      <c r="A20" s="125">
        <v>16</v>
      </c>
      <c r="B20" s="311" t="str">
        <f>'Pauta1-1T'!B22</f>
        <v>GUILHERME GONÇALVES ROSA</v>
      </c>
      <c r="C20" s="312"/>
      <c r="D20" s="312"/>
      <c r="E20" s="312"/>
      <c r="F20" s="312"/>
      <c r="G20" s="313"/>
      <c r="H20" s="121">
        <f>'Pauta1-1T'!AW22</f>
        <v>0</v>
      </c>
      <c r="I20" s="122">
        <f>'Pauta1-1T'!AX22</f>
        <v>0</v>
      </c>
      <c r="J20" s="122">
        <f>'Pauta1-2T'!AW22</f>
        <v>0</v>
      </c>
      <c r="K20" s="121">
        <f>'Pauta1-2T'!AX22</f>
        <v>0</v>
      </c>
      <c r="L20" s="122">
        <f>'Pauta1-3T'!AW22</f>
        <v>0</v>
      </c>
      <c r="M20" s="122">
        <f>'Pauta1-3T'!AX22</f>
        <v>0</v>
      </c>
      <c r="N20" s="179">
        <f t="shared" si="0"/>
        <v>0</v>
      </c>
      <c r="O20" s="126"/>
      <c r="P20" s="165" t="str">
        <f t="shared" si="1"/>
        <v/>
      </c>
      <c r="Q20" s="124" t="str">
        <f t="shared" si="2"/>
        <v/>
      </c>
      <c r="R20" s="121">
        <f>'Pauta1-1T'!AQ22+'Pauta2-1T '!AQ22</f>
        <v>0</v>
      </c>
      <c r="S20" s="122">
        <f>'Pauta1-2T'!AQ22+'Pauta2-2T'!AQ22</f>
        <v>0</v>
      </c>
      <c r="T20" s="155">
        <f>'Pauta1-3T'!AQ22+'Pauta2-3T'!AQ22</f>
        <v>0</v>
      </c>
      <c r="U20" s="178">
        <f t="shared" si="3"/>
        <v>0</v>
      </c>
    </row>
    <row r="21" spans="1:21" ht="23.25" customHeight="1" thickBot="1" x14ac:dyDescent="0.45">
      <c r="A21" s="120">
        <v>17</v>
      </c>
      <c r="B21" s="311" t="str">
        <f>'Pauta1-1T'!B23</f>
        <v>GUILHERME HENRIQUE EUZEBIO DA SILVA</v>
      </c>
      <c r="C21" s="312"/>
      <c r="D21" s="312"/>
      <c r="E21" s="312"/>
      <c r="F21" s="312"/>
      <c r="G21" s="313"/>
      <c r="H21" s="121">
        <f>'Pauta1-1T'!AW23</f>
        <v>0</v>
      </c>
      <c r="I21" s="122">
        <f>'Pauta1-1T'!AX23</f>
        <v>0</v>
      </c>
      <c r="J21" s="122">
        <f>'Pauta1-2T'!AW23</f>
        <v>0</v>
      </c>
      <c r="K21" s="121">
        <f>'Pauta1-2T'!AX23</f>
        <v>0</v>
      </c>
      <c r="L21" s="122">
        <f>'Pauta1-3T'!AW23</f>
        <v>0</v>
      </c>
      <c r="M21" s="122">
        <f>'Pauta1-3T'!AX23</f>
        <v>0</v>
      </c>
      <c r="N21" s="179">
        <f t="shared" si="0"/>
        <v>0</v>
      </c>
      <c r="O21" s="126"/>
      <c r="P21" s="165" t="str">
        <f t="shared" si="1"/>
        <v/>
      </c>
      <c r="Q21" s="124" t="str">
        <f t="shared" si="2"/>
        <v/>
      </c>
      <c r="R21" s="121">
        <f>'Pauta1-1T'!AQ23+'Pauta2-1T '!AQ23</f>
        <v>0</v>
      </c>
      <c r="S21" s="122">
        <f>'Pauta1-2T'!AQ23+'Pauta2-2T'!AQ23</f>
        <v>0</v>
      </c>
      <c r="T21" s="155">
        <f>'Pauta1-3T'!AQ23+'Pauta2-3T'!AQ23</f>
        <v>0</v>
      </c>
      <c r="U21" s="178">
        <f t="shared" si="3"/>
        <v>0</v>
      </c>
    </row>
    <row r="22" spans="1:21" ht="22.5" customHeight="1" thickBot="1" x14ac:dyDescent="0.45">
      <c r="A22" s="125">
        <v>18</v>
      </c>
      <c r="B22" s="311" t="str">
        <f>'Pauta1-1T'!B24</f>
        <v>GUILHERME LOPES SALATI</v>
      </c>
      <c r="C22" s="312"/>
      <c r="D22" s="312"/>
      <c r="E22" s="312"/>
      <c r="F22" s="312"/>
      <c r="G22" s="313"/>
      <c r="H22" s="121">
        <f>'Pauta1-1T'!AW24</f>
        <v>0</v>
      </c>
      <c r="I22" s="122">
        <f>'Pauta1-1T'!AX24</f>
        <v>0</v>
      </c>
      <c r="J22" s="122">
        <f>'Pauta1-2T'!AW24</f>
        <v>0</v>
      </c>
      <c r="K22" s="121">
        <f>'Pauta1-2T'!AX24</f>
        <v>0</v>
      </c>
      <c r="L22" s="122">
        <f>'Pauta1-3T'!AW24</f>
        <v>0</v>
      </c>
      <c r="M22" s="122">
        <f>'Pauta1-3T'!AX24</f>
        <v>0</v>
      </c>
      <c r="N22" s="179">
        <f t="shared" si="0"/>
        <v>0</v>
      </c>
      <c r="O22" s="126"/>
      <c r="P22" s="165" t="str">
        <f t="shared" si="1"/>
        <v/>
      </c>
      <c r="Q22" s="124" t="str">
        <f t="shared" si="2"/>
        <v/>
      </c>
      <c r="R22" s="121">
        <f>'Pauta1-1T'!AQ24+'Pauta2-1T '!AQ24</f>
        <v>0</v>
      </c>
      <c r="S22" s="122">
        <f>'Pauta1-2T'!AQ24+'Pauta2-2T'!AQ24</f>
        <v>0</v>
      </c>
      <c r="T22" s="155">
        <f>'Pauta1-3T'!AQ24+'Pauta2-3T'!AQ24</f>
        <v>0</v>
      </c>
      <c r="U22" s="178">
        <f t="shared" si="3"/>
        <v>0</v>
      </c>
    </row>
    <row r="23" spans="1:21" ht="22.5" customHeight="1" thickBot="1" x14ac:dyDescent="0.45">
      <c r="A23" s="120">
        <v>19</v>
      </c>
      <c r="B23" s="311" t="str">
        <f>'Pauta1-1T'!B25</f>
        <v>GUSTAVO SOARES GUEZ</v>
      </c>
      <c r="C23" s="312"/>
      <c r="D23" s="312"/>
      <c r="E23" s="312"/>
      <c r="F23" s="312"/>
      <c r="G23" s="313"/>
      <c r="H23" s="121">
        <f>'Pauta1-1T'!AW25</f>
        <v>0</v>
      </c>
      <c r="I23" s="122">
        <f>'Pauta1-1T'!AX25</f>
        <v>0</v>
      </c>
      <c r="J23" s="122">
        <f>'Pauta1-2T'!AW25</f>
        <v>0</v>
      </c>
      <c r="K23" s="121">
        <f>'Pauta1-2T'!AX25</f>
        <v>0</v>
      </c>
      <c r="L23" s="122">
        <f>'Pauta1-3T'!AW25</f>
        <v>0</v>
      </c>
      <c r="M23" s="122">
        <f>'Pauta1-3T'!AX25</f>
        <v>0</v>
      </c>
      <c r="N23" s="179">
        <f t="shared" si="0"/>
        <v>0</v>
      </c>
      <c r="O23" s="126"/>
      <c r="P23" s="165" t="str">
        <f t="shared" si="1"/>
        <v/>
      </c>
      <c r="Q23" s="124" t="str">
        <f t="shared" si="2"/>
        <v/>
      </c>
      <c r="R23" s="121">
        <f>'Pauta1-1T'!AQ25+'Pauta2-1T '!AQ25</f>
        <v>0</v>
      </c>
      <c r="S23" s="122">
        <f>'Pauta1-2T'!AQ25+'Pauta2-2T'!AQ25</f>
        <v>0</v>
      </c>
      <c r="T23" s="155">
        <f>'Pauta1-3T'!AQ25+'Pauta2-3T'!AQ25</f>
        <v>0</v>
      </c>
      <c r="U23" s="178">
        <f t="shared" si="3"/>
        <v>0</v>
      </c>
    </row>
    <row r="24" spans="1:21" ht="22.5" customHeight="1" thickBot="1" x14ac:dyDescent="0.45">
      <c r="A24" s="125">
        <v>20</v>
      </c>
      <c r="B24" s="311" t="str">
        <f>'Pauta1-1T'!B26</f>
        <v>JESSYKA SILVA SANTOS</v>
      </c>
      <c r="C24" s="312"/>
      <c r="D24" s="312"/>
      <c r="E24" s="312"/>
      <c r="F24" s="312"/>
      <c r="G24" s="313"/>
      <c r="H24" s="121">
        <f>'Pauta1-1T'!AW26</f>
        <v>0</v>
      </c>
      <c r="I24" s="122">
        <f>'Pauta1-1T'!AX26</f>
        <v>0</v>
      </c>
      <c r="J24" s="122">
        <f>'Pauta1-2T'!AW26</f>
        <v>0</v>
      </c>
      <c r="K24" s="121">
        <f>'Pauta1-2T'!AX26</f>
        <v>0</v>
      </c>
      <c r="L24" s="122">
        <f>'Pauta1-3T'!AW26</f>
        <v>0</v>
      </c>
      <c r="M24" s="122">
        <f>'Pauta1-3T'!AX26</f>
        <v>0</v>
      </c>
      <c r="N24" s="179">
        <f t="shared" si="0"/>
        <v>0</v>
      </c>
      <c r="O24" s="126"/>
      <c r="P24" s="165" t="str">
        <f t="shared" si="1"/>
        <v/>
      </c>
      <c r="Q24" s="124" t="str">
        <f t="shared" si="2"/>
        <v/>
      </c>
      <c r="R24" s="121">
        <f>'Pauta1-1T'!AQ26+'Pauta2-1T '!AQ26</f>
        <v>0</v>
      </c>
      <c r="S24" s="122">
        <f>'Pauta1-2T'!AQ26+'Pauta2-2T'!AQ26</f>
        <v>0</v>
      </c>
      <c r="T24" s="155">
        <f>'Pauta1-3T'!AQ26+'Pauta2-3T'!AQ26</f>
        <v>0</v>
      </c>
      <c r="U24" s="178">
        <f t="shared" si="3"/>
        <v>0</v>
      </c>
    </row>
    <row r="25" spans="1:21" ht="24" customHeight="1" thickBot="1" x14ac:dyDescent="0.45">
      <c r="A25" s="120">
        <v>21</v>
      </c>
      <c r="B25" s="311" t="str">
        <f>'Pauta1-1T'!B27</f>
        <v>JOÃO MARTINS ROSA JÚNIOR</v>
      </c>
      <c r="C25" s="312"/>
      <c r="D25" s="312"/>
      <c r="E25" s="312"/>
      <c r="F25" s="312"/>
      <c r="G25" s="313"/>
      <c r="H25" s="121">
        <f>'Pauta1-1T'!AW27</f>
        <v>0</v>
      </c>
      <c r="I25" s="122">
        <f>'Pauta1-1T'!AX27</f>
        <v>0</v>
      </c>
      <c r="J25" s="122">
        <f>'Pauta1-2T'!AW27</f>
        <v>0</v>
      </c>
      <c r="K25" s="121">
        <f>'Pauta1-2T'!AX27</f>
        <v>0</v>
      </c>
      <c r="L25" s="122">
        <f>'Pauta1-3T'!AW27</f>
        <v>0</v>
      </c>
      <c r="M25" s="122">
        <f>'Pauta1-3T'!AX27</f>
        <v>0</v>
      </c>
      <c r="N25" s="179">
        <f t="shared" si="0"/>
        <v>0</v>
      </c>
      <c r="O25" s="126"/>
      <c r="P25" s="165" t="str">
        <f t="shared" si="1"/>
        <v/>
      </c>
      <c r="Q25" s="124" t="str">
        <f t="shared" si="2"/>
        <v/>
      </c>
      <c r="R25" s="121">
        <f>'Pauta1-1T'!AQ27+'Pauta2-1T '!AQ27</f>
        <v>0</v>
      </c>
      <c r="S25" s="122">
        <f>'Pauta1-2T'!AQ27+'Pauta2-2T'!AQ27</f>
        <v>0</v>
      </c>
      <c r="T25" s="155">
        <f>'Pauta1-3T'!AQ27+'Pauta2-3T'!AQ27</f>
        <v>0</v>
      </c>
      <c r="U25" s="178">
        <f t="shared" si="3"/>
        <v>0</v>
      </c>
    </row>
    <row r="26" spans="1:21" ht="21" customHeight="1" thickBot="1" x14ac:dyDescent="0.45">
      <c r="A26" s="125">
        <v>22</v>
      </c>
      <c r="B26" s="311" t="str">
        <f>'Pauta1-1T'!B28</f>
        <v>JOÃO PEDRO CARVALHO BISPO</v>
      </c>
      <c r="C26" s="312"/>
      <c r="D26" s="312"/>
      <c r="E26" s="312"/>
      <c r="F26" s="312"/>
      <c r="G26" s="313"/>
      <c r="H26" s="121">
        <f>'Pauta1-1T'!AW28</f>
        <v>0</v>
      </c>
      <c r="I26" s="122">
        <f>'Pauta1-1T'!AX28</f>
        <v>0</v>
      </c>
      <c r="J26" s="122">
        <f>'Pauta1-2T'!AW28</f>
        <v>0</v>
      </c>
      <c r="K26" s="121">
        <f>'Pauta1-2T'!AX28</f>
        <v>0</v>
      </c>
      <c r="L26" s="122">
        <f>'Pauta1-3T'!AW28</f>
        <v>0</v>
      </c>
      <c r="M26" s="122">
        <f>'Pauta1-3T'!AX28</f>
        <v>0</v>
      </c>
      <c r="N26" s="179">
        <f t="shared" si="0"/>
        <v>0</v>
      </c>
      <c r="O26" s="126"/>
      <c r="P26" s="165" t="str">
        <f t="shared" si="1"/>
        <v/>
      </c>
      <c r="Q26" s="124" t="str">
        <f t="shared" si="2"/>
        <v/>
      </c>
      <c r="R26" s="121">
        <f>'Pauta1-1T'!AQ28+'Pauta2-1T '!AQ28</f>
        <v>0</v>
      </c>
      <c r="S26" s="122">
        <f>'Pauta1-2T'!AQ28+'Pauta2-2T'!AQ28</f>
        <v>0</v>
      </c>
      <c r="T26" s="155">
        <f>'Pauta1-3T'!AQ28+'Pauta2-3T'!AQ28</f>
        <v>0</v>
      </c>
      <c r="U26" s="178">
        <f t="shared" si="3"/>
        <v>0</v>
      </c>
    </row>
    <row r="27" spans="1:21" ht="22.5" customHeight="1" thickBot="1" x14ac:dyDescent="0.45">
      <c r="A27" s="120">
        <v>23</v>
      </c>
      <c r="B27" s="311" t="str">
        <f>'Pauta1-1T'!B29</f>
        <v>JÚLIO CÉSAR FONSECA E CASTRO</v>
      </c>
      <c r="C27" s="312"/>
      <c r="D27" s="312"/>
      <c r="E27" s="312"/>
      <c r="F27" s="312"/>
      <c r="G27" s="313"/>
      <c r="H27" s="121">
        <f>'Pauta1-1T'!AW29</f>
        <v>0</v>
      </c>
      <c r="I27" s="122">
        <f>'Pauta1-1T'!AX29</f>
        <v>0</v>
      </c>
      <c r="J27" s="122">
        <f>'Pauta1-2T'!AW29</f>
        <v>0</v>
      </c>
      <c r="K27" s="121">
        <f>'Pauta1-2T'!AX29</f>
        <v>0</v>
      </c>
      <c r="L27" s="122">
        <f>'Pauta1-3T'!AW29</f>
        <v>0</v>
      </c>
      <c r="M27" s="122">
        <f>'Pauta1-3T'!AX29</f>
        <v>0</v>
      </c>
      <c r="N27" s="179">
        <f t="shared" si="0"/>
        <v>0</v>
      </c>
      <c r="O27" s="126"/>
      <c r="P27" s="165" t="str">
        <f t="shared" si="1"/>
        <v/>
      </c>
      <c r="Q27" s="124" t="str">
        <f t="shared" si="2"/>
        <v/>
      </c>
      <c r="R27" s="121">
        <f>'Pauta1-1T'!AQ29+'Pauta2-1T '!AQ29</f>
        <v>0</v>
      </c>
      <c r="S27" s="122">
        <f>'Pauta1-2T'!AQ29+'Pauta2-2T'!AQ29</f>
        <v>0</v>
      </c>
      <c r="T27" s="155">
        <f>'Pauta1-3T'!AQ29+'Pauta2-3T'!AQ29</f>
        <v>0</v>
      </c>
      <c r="U27" s="178">
        <f t="shared" si="3"/>
        <v>0</v>
      </c>
    </row>
    <row r="28" spans="1:21" ht="23.25" customHeight="1" thickBot="1" x14ac:dyDescent="0.45">
      <c r="A28" s="125">
        <v>24</v>
      </c>
      <c r="B28" s="311" t="str">
        <f>'Pauta1-1T'!B30</f>
        <v>KEVEN PEREIRA LEITE</v>
      </c>
      <c r="C28" s="312"/>
      <c r="D28" s="312"/>
      <c r="E28" s="312"/>
      <c r="F28" s="312"/>
      <c r="G28" s="313"/>
      <c r="H28" s="121">
        <f>'Pauta1-1T'!AW30</f>
        <v>0</v>
      </c>
      <c r="I28" s="122">
        <f>'Pauta1-1T'!AX30</f>
        <v>0</v>
      </c>
      <c r="J28" s="122">
        <f>'Pauta1-2T'!AW30</f>
        <v>0</v>
      </c>
      <c r="K28" s="121">
        <f>'Pauta1-2T'!AX30</f>
        <v>0</v>
      </c>
      <c r="L28" s="122">
        <f>'Pauta1-3T'!AW30</f>
        <v>0</v>
      </c>
      <c r="M28" s="122">
        <f>'Pauta1-3T'!AX30</f>
        <v>0</v>
      </c>
      <c r="N28" s="179">
        <f t="shared" si="0"/>
        <v>0</v>
      </c>
      <c r="O28" s="126"/>
      <c r="P28" s="165" t="str">
        <f t="shared" si="1"/>
        <v/>
      </c>
      <c r="Q28" s="124" t="str">
        <f t="shared" si="2"/>
        <v/>
      </c>
      <c r="R28" s="121">
        <f>'Pauta1-1T'!AQ30+'Pauta2-1T '!AQ30</f>
        <v>0</v>
      </c>
      <c r="S28" s="122">
        <f>'Pauta1-2T'!AQ30+'Pauta2-2T'!AQ30</f>
        <v>0</v>
      </c>
      <c r="T28" s="155">
        <f>'Pauta1-3T'!AQ30+'Pauta2-3T'!AQ30</f>
        <v>0</v>
      </c>
      <c r="U28" s="178">
        <f t="shared" si="3"/>
        <v>0</v>
      </c>
    </row>
    <row r="29" spans="1:21" ht="23.25" customHeight="1" thickBot="1" x14ac:dyDescent="0.45">
      <c r="A29" s="120">
        <v>25</v>
      </c>
      <c r="B29" s="311" t="str">
        <f>'Pauta1-1T'!B31</f>
        <v>LARISSA ALVES SENA</v>
      </c>
      <c r="C29" s="312"/>
      <c r="D29" s="312"/>
      <c r="E29" s="312"/>
      <c r="F29" s="312"/>
      <c r="G29" s="313"/>
      <c r="H29" s="121">
        <f>'Pauta1-1T'!AW31</f>
        <v>0</v>
      </c>
      <c r="I29" s="122">
        <f>'Pauta1-1T'!AX31</f>
        <v>0</v>
      </c>
      <c r="J29" s="122">
        <f>'Pauta1-2T'!AW31</f>
        <v>0</v>
      </c>
      <c r="K29" s="121">
        <f>'Pauta1-2T'!AX31</f>
        <v>0</v>
      </c>
      <c r="L29" s="122">
        <f>'Pauta1-3T'!AW31</f>
        <v>0</v>
      </c>
      <c r="M29" s="122">
        <f>'Pauta1-3T'!AX31</f>
        <v>0</v>
      </c>
      <c r="N29" s="179">
        <f t="shared" si="0"/>
        <v>0</v>
      </c>
      <c r="O29" s="126"/>
      <c r="P29" s="165" t="str">
        <f t="shared" si="1"/>
        <v/>
      </c>
      <c r="Q29" s="124" t="str">
        <f t="shared" si="2"/>
        <v/>
      </c>
      <c r="R29" s="121">
        <f>'Pauta1-1T'!AQ31+'Pauta2-1T '!AQ31</f>
        <v>0</v>
      </c>
      <c r="S29" s="122">
        <f>'Pauta1-2T'!AQ31+'Pauta2-2T'!AQ31</f>
        <v>0</v>
      </c>
      <c r="T29" s="155">
        <f>'Pauta1-3T'!AQ31+'Pauta2-3T'!AQ31</f>
        <v>0</v>
      </c>
      <c r="U29" s="178">
        <f t="shared" si="3"/>
        <v>0</v>
      </c>
    </row>
    <row r="30" spans="1:21" ht="24" customHeight="1" thickBot="1" x14ac:dyDescent="0.45">
      <c r="A30" s="127">
        <v>26</v>
      </c>
      <c r="B30" s="311" t="str">
        <f>'Pauta1-1T'!B32</f>
        <v>LEANDRO AMARAL SEZINI</v>
      </c>
      <c r="C30" s="312"/>
      <c r="D30" s="312"/>
      <c r="E30" s="312"/>
      <c r="F30" s="312"/>
      <c r="G30" s="313"/>
      <c r="H30" s="121">
        <f>'Pauta1-1T'!AW32</f>
        <v>0</v>
      </c>
      <c r="I30" s="122">
        <f>'Pauta1-1T'!AX32</f>
        <v>0</v>
      </c>
      <c r="J30" s="122">
        <f>'Pauta1-2T'!AW32</f>
        <v>0</v>
      </c>
      <c r="K30" s="121">
        <f>'Pauta1-2T'!AX32</f>
        <v>0</v>
      </c>
      <c r="L30" s="122">
        <f>'Pauta1-3T'!AW32</f>
        <v>0</v>
      </c>
      <c r="M30" s="122">
        <f>'Pauta1-3T'!AX32</f>
        <v>0</v>
      </c>
      <c r="N30" s="179">
        <f t="shared" si="0"/>
        <v>0</v>
      </c>
      <c r="O30" s="126"/>
      <c r="P30" s="165" t="str">
        <f t="shared" si="1"/>
        <v/>
      </c>
      <c r="Q30" s="124" t="str">
        <f t="shared" si="2"/>
        <v/>
      </c>
      <c r="R30" s="121">
        <f>'Pauta1-1T'!AQ32+'Pauta2-1T '!AQ32</f>
        <v>0</v>
      </c>
      <c r="S30" s="122">
        <f>'Pauta1-2T'!AQ32+'Pauta2-2T'!AQ32</f>
        <v>0</v>
      </c>
      <c r="T30" s="155">
        <f>'Pauta1-3T'!AQ32+'Pauta2-3T'!AQ32</f>
        <v>0</v>
      </c>
      <c r="U30" s="178">
        <f t="shared" si="3"/>
        <v>0</v>
      </c>
    </row>
    <row r="31" spans="1:21" ht="24.75" customHeight="1" thickBot="1" x14ac:dyDescent="0.45">
      <c r="A31" s="125">
        <v>27</v>
      </c>
      <c r="B31" s="311" t="str">
        <f>'Pauta1-1T'!B33</f>
        <v>LISANDRA OLIVEIRA SANTOS DE JESUS</v>
      </c>
      <c r="C31" s="312"/>
      <c r="D31" s="312"/>
      <c r="E31" s="312"/>
      <c r="F31" s="312"/>
      <c r="G31" s="313"/>
      <c r="H31" s="121">
        <f>'Pauta1-1T'!AW33</f>
        <v>0</v>
      </c>
      <c r="I31" s="122">
        <f>'Pauta1-1T'!AX33</f>
        <v>0</v>
      </c>
      <c r="J31" s="122">
        <f>'Pauta1-2T'!AW33</f>
        <v>0</v>
      </c>
      <c r="K31" s="121">
        <f>'Pauta1-2T'!AX33</f>
        <v>0</v>
      </c>
      <c r="L31" s="122">
        <f>'Pauta1-3T'!AW33</f>
        <v>0</v>
      </c>
      <c r="M31" s="122">
        <f>'Pauta1-3T'!AX33</f>
        <v>0</v>
      </c>
      <c r="N31" s="179">
        <f t="shared" si="0"/>
        <v>0</v>
      </c>
      <c r="O31" s="126"/>
      <c r="P31" s="165" t="str">
        <f t="shared" si="1"/>
        <v/>
      </c>
      <c r="Q31" s="124" t="str">
        <f t="shared" si="2"/>
        <v/>
      </c>
      <c r="R31" s="121">
        <f>'Pauta1-1T'!AQ33+'Pauta2-1T '!AQ33</f>
        <v>0</v>
      </c>
      <c r="S31" s="122">
        <f>'Pauta1-2T'!AQ33+'Pauta2-2T'!AQ33</f>
        <v>0</v>
      </c>
      <c r="T31" s="155">
        <f>'Pauta1-3T'!AQ33+'Pauta2-3T'!AQ33</f>
        <v>0</v>
      </c>
      <c r="U31" s="178">
        <f t="shared" si="3"/>
        <v>0</v>
      </c>
    </row>
    <row r="32" spans="1:21" ht="23.25" customHeight="1" thickBot="1" x14ac:dyDescent="0.45">
      <c r="A32" s="120">
        <v>28</v>
      </c>
      <c r="B32" s="311" t="str">
        <f>'Pauta1-1T'!B34</f>
        <v>LÍVIA MARTINS PINHEIRO SAMPAIO</v>
      </c>
      <c r="C32" s="312"/>
      <c r="D32" s="312"/>
      <c r="E32" s="312"/>
      <c r="F32" s="312"/>
      <c r="G32" s="313"/>
      <c r="H32" s="121">
        <f>'Pauta1-1T'!AW34</f>
        <v>0</v>
      </c>
      <c r="I32" s="122">
        <f>'Pauta1-1T'!AX34</f>
        <v>0</v>
      </c>
      <c r="J32" s="122">
        <f>'Pauta1-2T'!AW34</f>
        <v>0</v>
      </c>
      <c r="K32" s="121">
        <f>'Pauta1-2T'!AX34</f>
        <v>0</v>
      </c>
      <c r="L32" s="122">
        <f>'Pauta1-3T'!AW34</f>
        <v>0</v>
      </c>
      <c r="M32" s="122">
        <f>'Pauta1-3T'!AX34</f>
        <v>0</v>
      </c>
      <c r="N32" s="179">
        <f t="shared" si="0"/>
        <v>0</v>
      </c>
      <c r="O32" s="126"/>
      <c r="P32" s="165" t="str">
        <f t="shared" si="1"/>
        <v/>
      </c>
      <c r="Q32" s="124" t="str">
        <f t="shared" si="2"/>
        <v/>
      </c>
      <c r="R32" s="121">
        <f>'Pauta1-1T'!AQ34+'Pauta2-1T '!AQ34</f>
        <v>0</v>
      </c>
      <c r="S32" s="122">
        <f>'Pauta1-2T'!AQ34+'Pauta2-2T'!AQ34</f>
        <v>0</v>
      </c>
      <c r="T32" s="155">
        <f>'Pauta1-3T'!AQ34+'Pauta2-3T'!AQ34</f>
        <v>0</v>
      </c>
      <c r="U32" s="178">
        <f t="shared" si="3"/>
        <v>0</v>
      </c>
    </row>
    <row r="33" spans="1:21" ht="24" customHeight="1" thickBot="1" x14ac:dyDescent="0.45">
      <c r="A33" s="120">
        <v>29</v>
      </c>
      <c r="B33" s="311" t="str">
        <f>'Pauta1-1T'!B35</f>
        <v>LUAN LEITE DOS SANTOS</v>
      </c>
      <c r="C33" s="312"/>
      <c r="D33" s="312"/>
      <c r="E33" s="312"/>
      <c r="F33" s="312"/>
      <c r="G33" s="313"/>
      <c r="H33" s="121">
        <f>'Pauta1-1T'!AW35</f>
        <v>0</v>
      </c>
      <c r="I33" s="122">
        <f>'Pauta1-1T'!AX35</f>
        <v>0</v>
      </c>
      <c r="J33" s="122">
        <f>'Pauta1-2T'!AW35</f>
        <v>0</v>
      </c>
      <c r="K33" s="121">
        <f>'Pauta1-2T'!AX35</f>
        <v>0</v>
      </c>
      <c r="L33" s="122">
        <f>'Pauta1-3T'!AW35</f>
        <v>0</v>
      </c>
      <c r="M33" s="122">
        <f>'Pauta1-3T'!AX35</f>
        <v>0</v>
      </c>
      <c r="N33" s="179">
        <f t="shared" si="0"/>
        <v>0</v>
      </c>
      <c r="O33" s="126"/>
      <c r="P33" s="165" t="str">
        <f t="shared" si="1"/>
        <v/>
      </c>
      <c r="Q33" s="124" t="str">
        <f t="shared" si="2"/>
        <v/>
      </c>
      <c r="R33" s="121">
        <f>'Pauta1-1T'!AQ35+'Pauta2-1T '!AQ35</f>
        <v>0</v>
      </c>
      <c r="S33" s="122">
        <f>'Pauta1-2T'!AQ35+'Pauta2-2T'!AQ35</f>
        <v>0</v>
      </c>
      <c r="T33" s="155">
        <f>'Pauta1-3T'!AQ35+'Pauta2-3T'!AQ35</f>
        <v>0</v>
      </c>
      <c r="U33" s="178">
        <f t="shared" si="3"/>
        <v>0</v>
      </c>
    </row>
    <row r="34" spans="1:21" ht="21.75" customHeight="1" thickBot="1" x14ac:dyDescent="0.45">
      <c r="A34" s="125">
        <v>30</v>
      </c>
      <c r="B34" s="311" t="str">
        <f>'Pauta1-1T'!B36</f>
        <v>LUCAS ARAUJO DE LIMA PIONA</v>
      </c>
      <c r="C34" s="312"/>
      <c r="D34" s="312"/>
      <c r="E34" s="312"/>
      <c r="F34" s="312"/>
      <c r="G34" s="313"/>
      <c r="H34" s="121">
        <f>'Pauta1-1T'!AW36</f>
        <v>0</v>
      </c>
      <c r="I34" s="122">
        <f>'Pauta1-1T'!AX36</f>
        <v>0</v>
      </c>
      <c r="J34" s="122">
        <f>'Pauta1-2T'!AW36</f>
        <v>0</v>
      </c>
      <c r="K34" s="121">
        <f>'Pauta1-2T'!AX36</f>
        <v>0</v>
      </c>
      <c r="L34" s="122">
        <f>'Pauta1-3T'!AW36</f>
        <v>0</v>
      </c>
      <c r="M34" s="122">
        <f>'Pauta1-3T'!AX36</f>
        <v>0</v>
      </c>
      <c r="N34" s="179">
        <f t="shared" si="0"/>
        <v>0</v>
      </c>
      <c r="O34" s="126"/>
      <c r="P34" s="165" t="str">
        <f t="shared" si="1"/>
        <v/>
      </c>
      <c r="Q34" s="124" t="str">
        <f t="shared" si="2"/>
        <v/>
      </c>
      <c r="R34" s="121">
        <f>'Pauta1-1T'!AQ36+'Pauta2-1T '!AQ36</f>
        <v>0</v>
      </c>
      <c r="S34" s="122">
        <f>'Pauta1-2T'!AQ36+'Pauta2-2T'!AQ36</f>
        <v>0</v>
      </c>
      <c r="T34" s="155">
        <f>'Pauta1-3T'!AQ36+'Pauta2-3T'!AQ36</f>
        <v>0</v>
      </c>
      <c r="U34" s="178">
        <f t="shared" si="3"/>
        <v>0</v>
      </c>
    </row>
    <row r="35" spans="1:21" ht="21" customHeight="1" thickBot="1" x14ac:dyDescent="0.45">
      <c r="A35" s="120">
        <v>31</v>
      </c>
      <c r="B35" s="311" t="str">
        <f>'Pauta1-1T'!B37</f>
        <v>LUCAS DE OLIVEIRA PASSOS</v>
      </c>
      <c r="C35" s="312"/>
      <c r="D35" s="312"/>
      <c r="E35" s="312"/>
      <c r="F35" s="312"/>
      <c r="G35" s="313"/>
      <c r="H35" s="121">
        <f>'Pauta1-1T'!AW37</f>
        <v>0</v>
      </c>
      <c r="I35" s="122">
        <f>'Pauta1-1T'!AX37</f>
        <v>0</v>
      </c>
      <c r="J35" s="122">
        <f>'Pauta1-2T'!AW37</f>
        <v>0</v>
      </c>
      <c r="K35" s="121">
        <f>'Pauta1-2T'!AX37</f>
        <v>0</v>
      </c>
      <c r="L35" s="122">
        <f>'Pauta1-3T'!AW37</f>
        <v>0</v>
      </c>
      <c r="M35" s="122">
        <f>'Pauta1-3T'!AX37</f>
        <v>0</v>
      </c>
      <c r="N35" s="179">
        <f t="shared" si="0"/>
        <v>0</v>
      </c>
      <c r="O35" s="126"/>
      <c r="P35" s="165" t="str">
        <f t="shared" si="1"/>
        <v/>
      </c>
      <c r="Q35" s="124" t="str">
        <f t="shared" si="2"/>
        <v/>
      </c>
      <c r="R35" s="121">
        <f>'Pauta1-1T'!AQ37+'Pauta2-1T '!AQ37</f>
        <v>0</v>
      </c>
      <c r="S35" s="122">
        <f>'Pauta1-2T'!AQ37+'Pauta2-2T'!AQ37</f>
        <v>0</v>
      </c>
      <c r="T35" s="155">
        <f>'Pauta1-3T'!AQ37+'Pauta2-3T'!AQ37</f>
        <v>0</v>
      </c>
      <c r="U35" s="178">
        <f t="shared" si="3"/>
        <v>0</v>
      </c>
    </row>
    <row r="36" spans="1:21" ht="24.75" customHeight="1" thickBot="1" x14ac:dyDescent="0.45">
      <c r="A36" s="125">
        <v>32</v>
      </c>
      <c r="B36" s="311" t="str">
        <f>'Pauta1-1T'!B38</f>
        <v>LUCAS MONTEIRO MARTINS</v>
      </c>
      <c r="C36" s="312"/>
      <c r="D36" s="312"/>
      <c r="E36" s="312"/>
      <c r="F36" s="312"/>
      <c r="G36" s="313"/>
      <c r="H36" s="121">
        <f>'Pauta1-1T'!AW38</f>
        <v>0</v>
      </c>
      <c r="I36" s="122">
        <f>'Pauta1-1T'!AX38</f>
        <v>0</v>
      </c>
      <c r="J36" s="122">
        <f>'Pauta1-2T'!AW38</f>
        <v>0</v>
      </c>
      <c r="K36" s="121">
        <f>'Pauta1-2T'!AX38</f>
        <v>0</v>
      </c>
      <c r="L36" s="122">
        <f>'Pauta1-3T'!AW38</f>
        <v>0</v>
      </c>
      <c r="M36" s="122">
        <f>'Pauta1-3T'!AX38</f>
        <v>0</v>
      </c>
      <c r="N36" s="179">
        <f t="shared" si="0"/>
        <v>0</v>
      </c>
      <c r="O36" s="126"/>
      <c r="P36" s="165" t="str">
        <f t="shared" si="1"/>
        <v/>
      </c>
      <c r="Q36" s="124" t="str">
        <f t="shared" si="2"/>
        <v/>
      </c>
      <c r="R36" s="121">
        <f>'Pauta1-1T'!AQ38+'Pauta2-1T '!AQ38</f>
        <v>0</v>
      </c>
      <c r="S36" s="122">
        <f>'Pauta1-2T'!AQ38+'Pauta2-2T'!AQ38</f>
        <v>0</v>
      </c>
      <c r="T36" s="155">
        <f>'Pauta1-3T'!AQ38+'Pauta2-3T'!AQ38</f>
        <v>0</v>
      </c>
      <c r="U36" s="178">
        <f t="shared" si="3"/>
        <v>0</v>
      </c>
    </row>
    <row r="37" spans="1:21" ht="21" customHeight="1" thickBot="1" x14ac:dyDescent="0.45">
      <c r="A37" s="120">
        <v>33</v>
      </c>
      <c r="B37" s="311" t="str">
        <f>'Pauta1-1T'!B39</f>
        <v>LUIZ FELLYPE KOFFLER RODRIGUES NUNES</v>
      </c>
      <c r="C37" s="312"/>
      <c r="D37" s="312"/>
      <c r="E37" s="312"/>
      <c r="F37" s="312"/>
      <c r="G37" s="313"/>
      <c r="H37" s="121">
        <f>'Pauta1-1T'!AW39</f>
        <v>0</v>
      </c>
      <c r="I37" s="122">
        <f>'Pauta1-1T'!AX39</f>
        <v>0</v>
      </c>
      <c r="J37" s="122">
        <f>'Pauta1-2T'!AW39</f>
        <v>0</v>
      </c>
      <c r="K37" s="121">
        <f>'Pauta1-2T'!AX39</f>
        <v>0</v>
      </c>
      <c r="L37" s="122">
        <f>'Pauta1-3T'!AW39</f>
        <v>0</v>
      </c>
      <c r="M37" s="122">
        <f>'Pauta1-3T'!AX39</f>
        <v>0</v>
      </c>
      <c r="N37" s="179">
        <f t="shared" si="0"/>
        <v>0</v>
      </c>
      <c r="O37" s="126"/>
      <c r="P37" s="165" t="str">
        <f t="shared" si="1"/>
        <v/>
      </c>
      <c r="Q37" s="124" t="str">
        <f t="shared" si="2"/>
        <v/>
      </c>
      <c r="R37" s="121">
        <f>'Pauta1-1T'!AQ39+'Pauta2-1T '!AQ39</f>
        <v>0</v>
      </c>
      <c r="S37" s="122">
        <f>'Pauta1-2T'!AQ39+'Pauta2-2T'!AQ39</f>
        <v>0</v>
      </c>
      <c r="T37" s="155">
        <f>'Pauta1-3T'!AQ39+'Pauta2-3T'!AQ39</f>
        <v>0</v>
      </c>
      <c r="U37" s="178">
        <f t="shared" si="3"/>
        <v>0</v>
      </c>
    </row>
    <row r="38" spans="1:21" ht="21" customHeight="1" thickBot="1" x14ac:dyDescent="0.45">
      <c r="A38" s="125">
        <v>34</v>
      </c>
      <c r="B38" s="311" t="str">
        <f>'Pauta1-1T'!B40</f>
        <v>MATEUS VARGAS FRAGA</v>
      </c>
      <c r="C38" s="312"/>
      <c r="D38" s="312"/>
      <c r="E38" s="312"/>
      <c r="F38" s="312"/>
      <c r="G38" s="313"/>
      <c r="H38" s="121">
        <f>'Pauta1-1T'!AW40</f>
        <v>0</v>
      </c>
      <c r="I38" s="122">
        <f>'Pauta1-1T'!AX40</f>
        <v>0</v>
      </c>
      <c r="J38" s="122">
        <f>'Pauta1-2T'!AW40</f>
        <v>0</v>
      </c>
      <c r="K38" s="121">
        <f>'Pauta1-2T'!AX40</f>
        <v>0</v>
      </c>
      <c r="L38" s="122">
        <f>'Pauta1-3T'!AW40</f>
        <v>0</v>
      </c>
      <c r="M38" s="122">
        <f>'Pauta1-3T'!AX40</f>
        <v>0</v>
      </c>
      <c r="N38" s="179">
        <f t="shared" si="0"/>
        <v>0</v>
      </c>
      <c r="O38" s="126"/>
      <c r="P38" s="165" t="str">
        <f t="shared" si="1"/>
        <v/>
      </c>
      <c r="Q38" s="124" t="str">
        <f t="shared" si="2"/>
        <v/>
      </c>
      <c r="R38" s="121">
        <f>'Pauta1-1T'!AQ40+'Pauta2-1T '!AQ40</f>
        <v>0</v>
      </c>
      <c r="S38" s="122">
        <f>'Pauta1-2T'!AQ40+'Pauta2-2T'!AQ40</f>
        <v>0</v>
      </c>
      <c r="T38" s="155">
        <f>'Pauta1-3T'!AQ40+'Pauta2-3T'!AQ40</f>
        <v>0</v>
      </c>
      <c r="U38" s="178">
        <f t="shared" si="3"/>
        <v>0</v>
      </c>
    </row>
    <row r="39" spans="1:21" ht="23.25" customHeight="1" thickBot="1" x14ac:dyDescent="0.45">
      <c r="A39" s="120">
        <v>35</v>
      </c>
      <c r="B39" s="311" t="str">
        <f>'Pauta1-1T'!B41</f>
        <v>MATHEUS CALDAS SILVA</v>
      </c>
      <c r="C39" s="312"/>
      <c r="D39" s="312"/>
      <c r="E39" s="312"/>
      <c r="F39" s="312"/>
      <c r="G39" s="313"/>
      <c r="H39" s="121">
        <f>'Pauta1-1T'!AW41</f>
        <v>0</v>
      </c>
      <c r="I39" s="122">
        <f>'Pauta1-1T'!AX41</f>
        <v>0</v>
      </c>
      <c r="J39" s="122">
        <f>'Pauta1-2T'!AW41</f>
        <v>0</v>
      </c>
      <c r="K39" s="121">
        <f>'Pauta1-2T'!AX41</f>
        <v>0</v>
      </c>
      <c r="L39" s="122">
        <f>'Pauta1-3T'!AW41</f>
        <v>0</v>
      </c>
      <c r="M39" s="122">
        <f>'Pauta1-3T'!AX41</f>
        <v>0</v>
      </c>
      <c r="N39" s="179">
        <f t="shared" si="0"/>
        <v>0</v>
      </c>
      <c r="O39" s="126"/>
      <c r="P39" s="165" t="str">
        <f t="shared" si="1"/>
        <v/>
      </c>
      <c r="Q39" s="124" t="str">
        <f t="shared" si="2"/>
        <v/>
      </c>
      <c r="R39" s="121">
        <f>'Pauta1-1T'!AQ41+'Pauta2-1T '!AQ41</f>
        <v>0</v>
      </c>
      <c r="S39" s="122">
        <f>'Pauta1-2T'!AQ41+'Pauta2-2T'!AQ41</f>
        <v>0</v>
      </c>
      <c r="T39" s="155">
        <f>'Pauta1-3T'!AQ41+'Pauta2-3T'!AQ41</f>
        <v>0</v>
      </c>
      <c r="U39" s="178">
        <f t="shared" si="3"/>
        <v>0</v>
      </c>
    </row>
    <row r="40" spans="1:21" ht="24" customHeight="1" thickBot="1" x14ac:dyDescent="0.45">
      <c r="A40" s="125">
        <v>36</v>
      </c>
      <c r="B40" s="311" t="str">
        <f>'Pauta1-1T'!B42</f>
        <v>MATHEUS DE MATTOS CORDEIRO</v>
      </c>
      <c r="C40" s="312"/>
      <c r="D40" s="312"/>
      <c r="E40" s="312"/>
      <c r="F40" s="312"/>
      <c r="G40" s="313"/>
      <c r="H40" s="121">
        <f>'Pauta1-1T'!AW42</f>
        <v>0</v>
      </c>
      <c r="I40" s="122">
        <f>'Pauta1-1T'!AX42</f>
        <v>0</v>
      </c>
      <c r="J40" s="122">
        <f>'Pauta1-2T'!AW42</f>
        <v>0</v>
      </c>
      <c r="K40" s="121">
        <f>'Pauta1-2T'!AX42</f>
        <v>0</v>
      </c>
      <c r="L40" s="122">
        <f>'Pauta1-3T'!AW42</f>
        <v>0</v>
      </c>
      <c r="M40" s="122">
        <f>'Pauta1-3T'!AX42</f>
        <v>0</v>
      </c>
      <c r="N40" s="179">
        <f t="shared" si="0"/>
        <v>0</v>
      </c>
      <c r="O40" s="126"/>
      <c r="P40" s="165" t="str">
        <f t="shared" si="1"/>
        <v/>
      </c>
      <c r="Q40" s="124" t="str">
        <f t="shared" si="2"/>
        <v/>
      </c>
      <c r="R40" s="121">
        <f>'Pauta1-1T'!AQ42+'Pauta2-1T '!AQ42</f>
        <v>0</v>
      </c>
      <c r="S40" s="122">
        <f>'Pauta1-2T'!AQ42+'Pauta2-2T'!AQ42</f>
        <v>0</v>
      </c>
      <c r="T40" s="155">
        <f>'Pauta1-3T'!AQ42+'Pauta2-3T'!AQ42</f>
        <v>0</v>
      </c>
      <c r="U40" s="178">
        <f t="shared" si="3"/>
        <v>0</v>
      </c>
    </row>
    <row r="41" spans="1:21" ht="24" customHeight="1" thickBot="1" x14ac:dyDescent="0.45">
      <c r="A41" s="120">
        <v>37</v>
      </c>
      <c r="B41" s="311" t="str">
        <f>'Pauta1-1T'!B43</f>
        <v>MAYK ANTONIO SALES ALVES (GÊMEO)</v>
      </c>
      <c r="C41" s="312"/>
      <c r="D41" s="312"/>
      <c r="E41" s="312"/>
      <c r="F41" s="312"/>
      <c r="G41" s="313"/>
      <c r="H41" s="121">
        <f>'Pauta1-1T'!AW43</f>
        <v>0</v>
      </c>
      <c r="I41" s="122">
        <f>'Pauta1-1T'!AX43</f>
        <v>0</v>
      </c>
      <c r="J41" s="122">
        <f>'Pauta1-2T'!AW43</f>
        <v>0</v>
      </c>
      <c r="K41" s="121">
        <f>'Pauta1-2T'!AX43</f>
        <v>0</v>
      </c>
      <c r="L41" s="122">
        <f>'Pauta1-3T'!AW43</f>
        <v>0</v>
      </c>
      <c r="M41" s="122">
        <f>'Pauta1-3T'!AX43</f>
        <v>0</v>
      </c>
      <c r="N41" s="179">
        <f t="shared" si="0"/>
        <v>0</v>
      </c>
      <c r="O41" s="126"/>
      <c r="P41" s="165" t="str">
        <f t="shared" si="1"/>
        <v/>
      </c>
      <c r="Q41" s="124" t="str">
        <f t="shared" si="2"/>
        <v/>
      </c>
      <c r="R41" s="121">
        <f>'Pauta1-1T'!AQ43+'Pauta2-1T '!AQ43</f>
        <v>0</v>
      </c>
      <c r="S41" s="122">
        <f>'Pauta1-2T'!AQ43+'Pauta2-2T'!AQ43</f>
        <v>0</v>
      </c>
      <c r="T41" s="155">
        <f>'Pauta1-3T'!AQ43+'Pauta2-3T'!AQ43</f>
        <v>0</v>
      </c>
      <c r="U41" s="178">
        <f t="shared" si="3"/>
        <v>0</v>
      </c>
    </row>
    <row r="42" spans="1:21" ht="24" customHeight="1" thickBot="1" x14ac:dyDescent="0.45">
      <c r="A42" s="125">
        <v>38</v>
      </c>
      <c r="B42" s="311" t="str">
        <f>'Pauta1-1T'!B44</f>
        <v>NATANAEL DA SILVA CORDEIRO</v>
      </c>
      <c r="C42" s="312"/>
      <c r="D42" s="312"/>
      <c r="E42" s="312"/>
      <c r="F42" s="312"/>
      <c r="G42" s="313"/>
      <c r="H42" s="121">
        <f>'Pauta1-1T'!AW44</f>
        <v>0</v>
      </c>
      <c r="I42" s="122">
        <f>'Pauta1-1T'!AX44</f>
        <v>0</v>
      </c>
      <c r="J42" s="122">
        <f>'Pauta1-2T'!AW44</f>
        <v>0</v>
      </c>
      <c r="K42" s="121">
        <f>'Pauta1-2T'!AX44</f>
        <v>0</v>
      </c>
      <c r="L42" s="122">
        <f>'Pauta1-3T'!AW44</f>
        <v>0</v>
      </c>
      <c r="M42" s="122">
        <f>'Pauta1-3T'!AX44</f>
        <v>0</v>
      </c>
      <c r="N42" s="179">
        <f t="shared" si="0"/>
        <v>0</v>
      </c>
      <c r="O42" s="126"/>
      <c r="P42" s="165" t="str">
        <f t="shared" si="1"/>
        <v/>
      </c>
      <c r="Q42" s="124" t="str">
        <f t="shared" si="2"/>
        <v/>
      </c>
      <c r="R42" s="121">
        <f>'Pauta1-1T'!AQ44+'Pauta2-1T '!AQ44</f>
        <v>0</v>
      </c>
      <c r="S42" s="122">
        <f>'Pauta1-2T'!AQ44+'Pauta2-2T'!AQ44</f>
        <v>0</v>
      </c>
      <c r="T42" s="155">
        <f>'Pauta1-3T'!AQ44+'Pauta2-3T'!AQ44</f>
        <v>0</v>
      </c>
      <c r="U42" s="178">
        <f t="shared" si="3"/>
        <v>0</v>
      </c>
    </row>
    <row r="43" spans="1:21" ht="21" customHeight="1" thickBot="1" x14ac:dyDescent="0.45">
      <c r="A43" s="120">
        <v>39</v>
      </c>
      <c r="B43" s="311" t="str">
        <f>'Pauta1-1T'!B45</f>
        <v>RIKELME CAVALCANTE DA SILVA</v>
      </c>
      <c r="C43" s="312"/>
      <c r="D43" s="312"/>
      <c r="E43" s="312"/>
      <c r="F43" s="312"/>
      <c r="G43" s="313"/>
      <c r="H43" s="121">
        <f>'Pauta1-1T'!AW45</f>
        <v>0</v>
      </c>
      <c r="I43" s="122">
        <f>'Pauta1-1T'!AX45</f>
        <v>0</v>
      </c>
      <c r="J43" s="122">
        <f>'Pauta1-2T'!AW45</f>
        <v>0</v>
      </c>
      <c r="K43" s="121">
        <f>'Pauta1-2T'!AX45</f>
        <v>0</v>
      </c>
      <c r="L43" s="122">
        <f>'Pauta1-3T'!AW45</f>
        <v>0</v>
      </c>
      <c r="M43" s="122">
        <f>'Pauta1-3T'!AX45</f>
        <v>0</v>
      </c>
      <c r="N43" s="179">
        <f t="shared" si="0"/>
        <v>0</v>
      </c>
      <c r="O43" s="126"/>
      <c r="P43" s="165" t="str">
        <f t="shared" si="1"/>
        <v/>
      </c>
      <c r="Q43" s="124" t="str">
        <f t="shared" si="2"/>
        <v/>
      </c>
      <c r="R43" s="121">
        <f>'Pauta1-1T'!AQ45+'Pauta2-1T '!AQ45</f>
        <v>0</v>
      </c>
      <c r="S43" s="122">
        <f>'Pauta1-2T'!AQ45+'Pauta2-2T'!AQ45</f>
        <v>0</v>
      </c>
      <c r="T43" s="155">
        <f>'Pauta1-3T'!AQ45+'Pauta2-3T'!AQ45</f>
        <v>0</v>
      </c>
      <c r="U43" s="178">
        <f t="shared" si="3"/>
        <v>0</v>
      </c>
    </row>
    <row r="44" spans="1:21" ht="21" customHeight="1" thickBot="1" x14ac:dyDescent="0.45">
      <c r="A44" s="125">
        <v>40</v>
      </c>
      <c r="B44" s="311" t="str">
        <f>'Pauta1-1T'!B46</f>
        <v>SULAMITA ROCHA DOS SANTOS</v>
      </c>
      <c r="C44" s="312"/>
      <c r="D44" s="312"/>
      <c r="E44" s="312"/>
      <c r="F44" s="312"/>
      <c r="G44" s="313"/>
      <c r="H44" s="121">
        <f>'Pauta1-1T'!AW46</f>
        <v>0</v>
      </c>
      <c r="I44" s="122">
        <f>'Pauta1-1T'!AX46</f>
        <v>0</v>
      </c>
      <c r="J44" s="122">
        <f>'Pauta1-2T'!AW46</f>
        <v>0</v>
      </c>
      <c r="K44" s="121">
        <f>'Pauta1-2T'!AX46</f>
        <v>0</v>
      </c>
      <c r="L44" s="122">
        <f>'Pauta1-3T'!AW46</f>
        <v>0</v>
      </c>
      <c r="M44" s="122">
        <f>'Pauta1-3T'!AX46</f>
        <v>0</v>
      </c>
      <c r="N44" s="179">
        <f t="shared" si="0"/>
        <v>0</v>
      </c>
      <c r="O44" s="126"/>
      <c r="P44" s="165" t="str">
        <f t="shared" si="1"/>
        <v/>
      </c>
      <c r="Q44" s="124" t="str">
        <f t="shared" si="2"/>
        <v/>
      </c>
      <c r="R44" s="121">
        <f>'Pauta1-1T'!AQ46+'Pauta2-1T '!AQ46</f>
        <v>0</v>
      </c>
      <c r="S44" s="122">
        <f>'Pauta1-2T'!AQ46+'Pauta2-2T'!AQ46</f>
        <v>0</v>
      </c>
      <c r="T44" s="155">
        <f>'Pauta1-3T'!AQ46+'Pauta2-3T'!AQ46</f>
        <v>0</v>
      </c>
      <c r="U44" s="178">
        <f t="shared" si="3"/>
        <v>0</v>
      </c>
    </row>
    <row r="45" spans="1:21" ht="21" customHeight="1" thickBot="1" x14ac:dyDescent="0.45">
      <c r="A45" s="120">
        <v>41</v>
      </c>
      <c r="B45" s="311" t="str">
        <f>'Pauta1-1T'!B47</f>
        <v>THIAGO RAOLI RODRIGUES</v>
      </c>
      <c r="C45" s="312"/>
      <c r="D45" s="312"/>
      <c r="E45" s="312"/>
      <c r="F45" s="312"/>
      <c r="G45" s="313"/>
      <c r="H45" s="121">
        <f>'Pauta1-1T'!AW47</f>
        <v>0</v>
      </c>
      <c r="I45" s="122">
        <f>'Pauta1-1T'!AX47</f>
        <v>0</v>
      </c>
      <c r="J45" s="122">
        <f>'Pauta1-2T'!AW47</f>
        <v>0</v>
      </c>
      <c r="K45" s="121">
        <f>'Pauta1-2T'!AX47</f>
        <v>0</v>
      </c>
      <c r="L45" s="122">
        <f>'Pauta1-3T'!AW47</f>
        <v>0</v>
      </c>
      <c r="M45" s="122">
        <f>'Pauta1-3T'!AX47</f>
        <v>0</v>
      </c>
      <c r="N45" s="179">
        <f t="shared" si="0"/>
        <v>0</v>
      </c>
      <c r="O45" s="126"/>
      <c r="P45" s="165" t="str">
        <f t="shared" si="1"/>
        <v/>
      </c>
      <c r="Q45" s="124" t="str">
        <f t="shared" si="2"/>
        <v/>
      </c>
      <c r="R45" s="121">
        <f>'Pauta1-1T'!AQ47+'Pauta2-1T '!AQ47</f>
        <v>0</v>
      </c>
      <c r="S45" s="122">
        <f>'Pauta1-2T'!AQ47+'Pauta2-2T'!AQ47</f>
        <v>0</v>
      </c>
      <c r="T45" s="155">
        <f>'Pauta1-3T'!AQ47+'Pauta2-3T'!AQ47</f>
        <v>0</v>
      </c>
      <c r="U45" s="178">
        <f t="shared" si="3"/>
        <v>0</v>
      </c>
    </row>
    <row r="46" spans="1:21" ht="24.75" customHeight="1" thickBot="1" x14ac:dyDescent="0.45">
      <c r="A46" s="125">
        <v>42</v>
      </c>
      <c r="B46" s="311" t="str">
        <f>'Pauta1-1T'!B48</f>
        <v>VINÍCIUS FREITAS CORRÊA</v>
      </c>
      <c r="C46" s="312"/>
      <c r="D46" s="312"/>
      <c r="E46" s="312"/>
      <c r="F46" s="312"/>
      <c r="G46" s="313"/>
      <c r="H46" s="121">
        <f>'Pauta1-1T'!AW48</f>
        <v>0</v>
      </c>
      <c r="I46" s="122">
        <f>'Pauta1-1T'!AX48</f>
        <v>0</v>
      </c>
      <c r="J46" s="122">
        <f>'Pauta1-2T'!AW48</f>
        <v>0</v>
      </c>
      <c r="K46" s="121">
        <f>'Pauta1-2T'!AX48</f>
        <v>0</v>
      </c>
      <c r="L46" s="122">
        <f>'Pauta1-3T'!AW48</f>
        <v>0</v>
      </c>
      <c r="M46" s="122">
        <f>'Pauta1-3T'!AX48</f>
        <v>0</v>
      </c>
      <c r="N46" s="179">
        <f t="shared" si="0"/>
        <v>0</v>
      </c>
      <c r="O46" s="126"/>
      <c r="P46" s="165" t="str">
        <f t="shared" si="1"/>
        <v/>
      </c>
      <c r="Q46" s="124" t="str">
        <f t="shared" si="2"/>
        <v/>
      </c>
      <c r="R46" s="121">
        <f>'Pauta1-1T'!AQ48+'Pauta2-1T '!AQ48</f>
        <v>0</v>
      </c>
      <c r="S46" s="122">
        <f>'Pauta1-2T'!AQ48+'Pauta2-2T'!AQ48</f>
        <v>0</v>
      </c>
      <c r="T46" s="155">
        <f>'Pauta1-3T'!AQ48+'Pauta2-3T'!AQ48</f>
        <v>0</v>
      </c>
      <c r="U46" s="178">
        <f t="shared" si="3"/>
        <v>0</v>
      </c>
    </row>
    <row r="47" spans="1:21" ht="24" customHeight="1" thickBot="1" x14ac:dyDescent="0.45">
      <c r="A47" s="120">
        <v>43</v>
      </c>
      <c r="B47" s="311" t="str">
        <f>'Pauta1-1T'!B49</f>
        <v>WARLEY DO NASCIMENTO DE JESUS</v>
      </c>
      <c r="C47" s="312"/>
      <c r="D47" s="312"/>
      <c r="E47" s="312"/>
      <c r="F47" s="312"/>
      <c r="G47" s="313"/>
      <c r="H47" s="121">
        <f>'Pauta1-1T'!AW49</f>
        <v>0</v>
      </c>
      <c r="I47" s="122">
        <f>'Pauta1-1T'!AX49</f>
        <v>0</v>
      </c>
      <c r="J47" s="122">
        <f>'Pauta1-2T'!AW49</f>
        <v>0</v>
      </c>
      <c r="K47" s="121">
        <f>'Pauta1-2T'!AX49</f>
        <v>0</v>
      </c>
      <c r="L47" s="122">
        <f>'Pauta1-3T'!AW49</f>
        <v>0</v>
      </c>
      <c r="M47" s="122">
        <f>'Pauta1-3T'!AX49</f>
        <v>0</v>
      </c>
      <c r="N47" s="179">
        <f t="shared" si="0"/>
        <v>0</v>
      </c>
      <c r="O47" s="126"/>
      <c r="P47" s="165" t="str">
        <f t="shared" si="1"/>
        <v/>
      </c>
      <c r="Q47" s="124" t="str">
        <f t="shared" si="2"/>
        <v/>
      </c>
      <c r="R47" s="121">
        <f>'Pauta1-1T'!AQ49+'Pauta2-1T '!AQ49</f>
        <v>0</v>
      </c>
      <c r="S47" s="122">
        <f>'Pauta1-2T'!AQ49+'Pauta2-2T'!AQ49</f>
        <v>0</v>
      </c>
      <c r="T47" s="155">
        <f>'Pauta1-3T'!AQ49+'Pauta2-3T'!AQ49</f>
        <v>0</v>
      </c>
      <c r="U47" s="178">
        <f t="shared" si="3"/>
        <v>0</v>
      </c>
    </row>
    <row r="48" spans="1:21" ht="24" customHeight="1" thickBot="1" x14ac:dyDescent="0.45">
      <c r="A48" s="125">
        <v>44</v>
      </c>
      <c r="B48" s="311" t="str">
        <f>'Pauta1-1T'!B50</f>
        <v>WILLIAN ROSENO ALCEBIADES</v>
      </c>
      <c r="C48" s="312"/>
      <c r="D48" s="312"/>
      <c r="E48" s="312"/>
      <c r="F48" s="312"/>
      <c r="G48" s="313"/>
      <c r="H48" s="121">
        <f>'Pauta1-1T'!AW50</f>
        <v>0</v>
      </c>
      <c r="I48" s="122">
        <f>'Pauta1-1T'!AX50</f>
        <v>0</v>
      </c>
      <c r="J48" s="122">
        <f>'Pauta1-2T'!AW50</f>
        <v>0</v>
      </c>
      <c r="K48" s="121">
        <f>'Pauta1-2T'!AX50</f>
        <v>0</v>
      </c>
      <c r="L48" s="122">
        <f>'Pauta1-3T'!AW50</f>
        <v>0</v>
      </c>
      <c r="M48" s="122">
        <f>'Pauta1-3T'!AX50</f>
        <v>0</v>
      </c>
      <c r="N48" s="179">
        <f t="shared" si="0"/>
        <v>0</v>
      </c>
      <c r="O48" s="126"/>
      <c r="P48" s="165" t="str">
        <f t="shared" si="1"/>
        <v/>
      </c>
      <c r="Q48" s="124" t="str">
        <f t="shared" si="2"/>
        <v/>
      </c>
      <c r="R48" s="121">
        <f>'Pauta1-1T'!AQ50+'Pauta2-1T '!AQ50</f>
        <v>0</v>
      </c>
      <c r="S48" s="122">
        <f>'Pauta1-2T'!AQ50+'Pauta2-2T'!AQ50</f>
        <v>0</v>
      </c>
      <c r="T48" s="155">
        <f>'Pauta1-3T'!AQ50+'Pauta2-3T'!AQ50</f>
        <v>0</v>
      </c>
      <c r="U48" s="178">
        <f t="shared" si="3"/>
        <v>0</v>
      </c>
    </row>
    <row r="49" spans="1:21" ht="24" customHeight="1" thickBot="1" x14ac:dyDescent="0.45">
      <c r="A49" s="120">
        <v>45</v>
      </c>
      <c r="B49" s="311" t="str">
        <f>'Pauta1-1T'!B51</f>
        <v>LEONARDO BORGES DA SILVA</v>
      </c>
      <c r="C49" s="312"/>
      <c r="D49" s="312"/>
      <c r="E49" s="312"/>
      <c r="F49" s="312"/>
      <c r="G49" s="313"/>
      <c r="H49" s="121">
        <f>'Pauta1-1T'!AW51</f>
        <v>0</v>
      </c>
      <c r="I49" s="122">
        <f>'Pauta1-1T'!AX51</f>
        <v>0</v>
      </c>
      <c r="J49" s="122">
        <f>'Pauta1-2T'!AW51</f>
        <v>0</v>
      </c>
      <c r="K49" s="121">
        <f>'Pauta1-2T'!AX51</f>
        <v>0</v>
      </c>
      <c r="L49" s="122">
        <f>'Pauta1-3T'!AW51</f>
        <v>0</v>
      </c>
      <c r="M49" s="122">
        <f>'Pauta1-3T'!AX51</f>
        <v>0</v>
      </c>
      <c r="N49" s="179">
        <f t="shared" si="0"/>
        <v>0</v>
      </c>
      <c r="O49" s="126"/>
      <c r="P49" s="165" t="str">
        <f t="shared" si="1"/>
        <v/>
      </c>
      <c r="Q49" s="124" t="str">
        <f t="shared" si="2"/>
        <v/>
      </c>
      <c r="R49" s="121">
        <f>'Pauta1-1T'!AQ51+'Pauta2-1T '!AQ51</f>
        <v>0</v>
      </c>
      <c r="S49" s="122">
        <f>'Pauta1-2T'!AQ51+'Pauta2-2T'!AQ51</f>
        <v>0</v>
      </c>
      <c r="T49" s="155">
        <f>'Pauta1-3T'!AQ51+'Pauta2-3T'!AQ51</f>
        <v>0</v>
      </c>
      <c r="U49" s="178">
        <f t="shared" si="3"/>
        <v>0</v>
      </c>
    </row>
    <row r="50" spans="1:21" ht="24.75" customHeight="1" thickBot="1" x14ac:dyDescent="0.45">
      <c r="A50" s="125">
        <v>46</v>
      </c>
      <c r="B50" s="311">
        <f>'Pauta1-1T'!B52</f>
        <v>0</v>
      </c>
      <c r="C50" s="312"/>
      <c r="D50" s="312"/>
      <c r="E50" s="312"/>
      <c r="F50" s="312"/>
      <c r="G50" s="313"/>
      <c r="H50" s="121">
        <f>'Pauta1-1T'!AW52</f>
        <v>0</v>
      </c>
      <c r="I50" s="122">
        <f>'Pauta1-1T'!AX52</f>
        <v>0</v>
      </c>
      <c r="J50" s="122">
        <f>'Pauta1-2T'!AW52</f>
        <v>0</v>
      </c>
      <c r="K50" s="121">
        <f>'Pauta1-2T'!AX52</f>
        <v>0</v>
      </c>
      <c r="L50" s="122">
        <f>'Pauta1-3T'!AW52</f>
        <v>0</v>
      </c>
      <c r="M50" s="122">
        <f>'Pauta1-3T'!AX52</f>
        <v>0</v>
      </c>
      <c r="N50" s="179">
        <f>SUM(MAX(H50,I50),MAX(J50,K50),MAX(L50,M50))</f>
        <v>0</v>
      </c>
      <c r="O50" s="126"/>
      <c r="P50" s="165" t="str">
        <f t="shared" si="1"/>
        <v/>
      </c>
      <c r="Q50" s="124" t="str">
        <f t="shared" si="2"/>
        <v/>
      </c>
      <c r="R50" s="121">
        <f>'Pauta1-1T'!AQ52+'Pauta2-1T '!AQ52</f>
        <v>0</v>
      </c>
      <c r="S50" s="122">
        <f>'Pauta1-2T'!AQ52+'Pauta2-2T'!AQ52</f>
        <v>0</v>
      </c>
      <c r="T50" s="155">
        <f>'Pauta1-3T'!AQ52+'Pauta2-3T'!AQ52</f>
        <v>0</v>
      </c>
      <c r="U50" s="178">
        <f t="shared" si="3"/>
        <v>0</v>
      </c>
    </row>
    <row r="51" spans="1:21" ht="21" customHeight="1" thickBot="1" x14ac:dyDescent="0.45">
      <c r="A51" s="120">
        <v>47</v>
      </c>
      <c r="B51" s="311">
        <f>'Pauta1-1T'!B53</f>
        <v>0</v>
      </c>
      <c r="C51" s="312"/>
      <c r="D51" s="312"/>
      <c r="E51" s="312"/>
      <c r="F51" s="312"/>
      <c r="G51" s="313"/>
      <c r="H51" s="121">
        <f>'Pauta1-1T'!AW53</f>
        <v>0</v>
      </c>
      <c r="I51" s="122">
        <f>'Pauta1-1T'!AX53</f>
        <v>0</v>
      </c>
      <c r="J51" s="122">
        <f>'Pauta1-2T'!AW53</f>
        <v>0</v>
      </c>
      <c r="K51" s="121">
        <f>'Pauta1-2T'!AX53</f>
        <v>0</v>
      </c>
      <c r="L51" s="122">
        <f>'Pauta1-3T'!AW53</f>
        <v>0</v>
      </c>
      <c r="M51" s="122">
        <f>'Pauta1-3T'!AX53</f>
        <v>0</v>
      </c>
      <c r="N51" s="179">
        <f t="shared" si="0"/>
        <v>0</v>
      </c>
      <c r="O51" s="126"/>
      <c r="P51" s="165" t="str">
        <f t="shared" si="1"/>
        <v/>
      </c>
      <c r="Q51" s="124" t="str">
        <f t="shared" si="2"/>
        <v/>
      </c>
      <c r="R51" s="121">
        <f>'Pauta1-1T'!AQ53+'Pauta2-1T '!AQ53</f>
        <v>0</v>
      </c>
      <c r="S51" s="122">
        <f>'Pauta1-2T'!AQ53+'Pauta2-2T'!AQ53</f>
        <v>0</v>
      </c>
      <c r="T51" s="155">
        <f>'Pauta1-3T'!AQ53+'Pauta2-3T'!AQ53</f>
        <v>0</v>
      </c>
      <c r="U51" s="178">
        <f t="shared" si="3"/>
        <v>0</v>
      </c>
    </row>
    <row r="52" spans="1:21" ht="21" customHeight="1" thickBot="1" x14ac:dyDescent="0.45">
      <c r="A52" s="125">
        <v>48</v>
      </c>
      <c r="B52" s="311">
        <f>'Pauta1-1T'!B54</f>
        <v>0</v>
      </c>
      <c r="C52" s="312"/>
      <c r="D52" s="312"/>
      <c r="E52" s="312"/>
      <c r="F52" s="312"/>
      <c r="G52" s="313"/>
      <c r="H52" s="121">
        <f>'Pauta1-1T'!AW54</f>
        <v>0</v>
      </c>
      <c r="I52" s="122">
        <f>'Pauta1-1T'!AX54</f>
        <v>0</v>
      </c>
      <c r="J52" s="122">
        <f>'Pauta1-2T'!AW54</f>
        <v>0</v>
      </c>
      <c r="K52" s="121">
        <f>'Pauta1-2T'!AX54</f>
        <v>0</v>
      </c>
      <c r="L52" s="122">
        <f>'Pauta1-3T'!AW54</f>
        <v>0</v>
      </c>
      <c r="M52" s="122">
        <f>'Pauta1-3T'!AX54</f>
        <v>0</v>
      </c>
      <c r="N52" s="179">
        <f t="shared" si="0"/>
        <v>0</v>
      </c>
      <c r="O52" s="126"/>
      <c r="P52" s="165" t="str">
        <f t="shared" si="1"/>
        <v/>
      </c>
      <c r="Q52" s="124" t="str">
        <f t="shared" si="2"/>
        <v/>
      </c>
      <c r="R52" s="121">
        <f>'Pauta1-1T'!AQ54+'Pauta2-1T '!AQ54</f>
        <v>0</v>
      </c>
      <c r="S52" s="122">
        <f>'Pauta1-2T'!AQ54+'Pauta2-2T'!AQ54</f>
        <v>0</v>
      </c>
      <c r="T52" s="155">
        <f>'Pauta1-3T'!AQ54+'Pauta2-3T'!AQ54</f>
        <v>0</v>
      </c>
      <c r="U52" s="178">
        <f t="shared" si="3"/>
        <v>0</v>
      </c>
    </row>
    <row r="53" spans="1:21" ht="21" customHeight="1" thickBot="1" x14ac:dyDescent="0.45">
      <c r="A53" s="120">
        <v>49</v>
      </c>
      <c r="B53" s="311">
        <f>'Pauta1-1T'!B55</f>
        <v>0</v>
      </c>
      <c r="C53" s="312"/>
      <c r="D53" s="312"/>
      <c r="E53" s="312"/>
      <c r="F53" s="312"/>
      <c r="G53" s="313"/>
      <c r="H53" s="121">
        <f>'Pauta1-1T'!AW55</f>
        <v>0</v>
      </c>
      <c r="I53" s="122">
        <f>'Pauta1-1T'!AX55</f>
        <v>0</v>
      </c>
      <c r="J53" s="122">
        <f>'Pauta1-2T'!AW55</f>
        <v>0</v>
      </c>
      <c r="K53" s="121">
        <f>'Pauta1-2T'!AX55</f>
        <v>0</v>
      </c>
      <c r="L53" s="122">
        <f>'Pauta1-3T'!AW55</f>
        <v>0</v>
      </c>
      <c r="M53" s="122">
        <f>'Pauta1-3T'!AX55</f>
        <v>0</v>
      </c>
      <c r="N53" s="179">
        <f t="shared" si="0"/>
        <v>0</v>
      </c>
      <c r="O53" s="126"/>
      <c r="P53" s="165" t="str">
        <f t="shared" si="1"/>
        <v/>
      </c>
      <c r="Q53" s="124" t="str">
        <f t="shared" si="2"/>
        <v/>
      </c>
      <c r="R53" s="121">
        <f>'Pauta1-1T'!AQ55+'Pauta2-1T '!AQ55</f>
        <v>0</v>
      </c>
      <c r="S53" s="122">
        <f>'Pauta1-2T'!AQ55+'Pauta2-2T'!AQ55</f>
        <v>0</v>
      </c>
      <c r="T53" s="155">
        <f>'Pauta1-3T'!AQ55+'Pauta2-3T'!AQ55</f>
        <v>0</v>
      </c>
      <c r="U53" s="178">
        <f t="shared" si="3"/>
        <v>0</v>
      </c>
    </row>
    <row r="54" spans="1:21" ht="21" customHeight="1" thickBot="1" x14ac:dyDescent="0.45">
      <c r="A54" s="125">
        <v>50</v>
      </c>
      <c r="B54" s="311">
        <f>'Pauta1-1T'!B56</f>
        <v>0</v>
      </c>
      <c r="C54" s="312"/>
      <c r="D54" s="312"/>
      <c r="E54" s="312"/>
      <c r="F54" s="312"/>
      <c r="G54" s="313"/>
      <c r="H54" s="121"/>
      <c r="I54" s="122">
        <f>'Pauta1-1T'!AX56</f>
        <v>0</v>
      </c>
      <c r="J54" s="122">
        <f>'Pauta1-2T'!AW56</f>
        <v>0</v>
      </c>
      <c r="K54" s="121">
        <f>'Pauta1-2T'!AX56</f>
        <v>0</v>
      </c>
      <c r="L54" s="122">
        <f>'Pauta1-3T'!AW56</f>
        <v>0</v>
      </c>
      <c r="M54" s="122">
        <f>'Pauta1-3T'!AX56</f>
        <v>0</v>
      </c>
      <c r="N54" s="122">
        <f>COUNTIF(N5:N50,"&lt;60")</f>
        <v>46</v>
      </c>
      <c r="O54" s="126"/>
      <c r="P54" s="165" t="str">
        <f t="shared" si="1"/>
        <v>REC</v>
      </c>
      <c r="Q54" s="124" t="str">
        <f t="shared" si="2"/>
        <v/>
      </c>
      <c r="R54" s="121">
        <f>'Pauta1-1T'!AQ56+'Pauta2-1T '!AQ56</f>
        <v>0</v>
      </c>
      <c r="S54" s="122">
        <f>'Pauta1-2T'!AQ56+'Pauta2-2T'!AQ56</f>
        <v>0</v>
      </c>
      <c r="T54" s="155">
        <f>'Pauta1-3T'!AQ56+'Pauta2-3T'!AQ56</f>
        <v>0</v>
      </c>
      <c r="U54" s="178">
        <f t="shared" si="3"/>
        <v>0</v>
      </c>
    </row>
    <row r="55" spans="1:21" ht="21" customHeight="1" thickBot="1" x14ac:dyDescent="0.35">
      <c r="A55" s="314" t="s">
        <v>37</v>
      </c>
      <c r="B55" s="315"/>
      <c r="C55" s="315"/>
      <c r="D55" s="315"/>
      <c r="E55" s="315"/>
      <c r="F55" s="315"/>
      <c r="G55" s="315"/>
      <c r="H55" s="28"/>
      <c r="I55" s="28"/>
      <c r="J55" s="28"/>
      <c r="K55" s="290" t="s">
        <v>38</v>
      </c>
      <c r="L55" s="291"/>
      <c r="M55" s="291"/>
      <c r="N55" s="291"/>
      <c r="O55" s="292"/>
      <c r="P55" s="45"/>
      <c r="Q55" s="290" t="s">
        <v>39</v>
      </c>
      <c r="R55" s="291"/>
      <c r="S55" s="291"/>
      <c r="T55" s="291"/>
      <c r="U55" s="292"/>
    </row>
    <row r="56" spans="1:21" ht="23.25" customHeight="1" thickBot="1" x14ac:dyDescent="0.35">
      <c r="A56" s="293" t="s">
        <v>40</v>
      </c>
      <c r="B56" s="294"/>
      <c r="C56" s="293" t="s">
        <v>41</v>
      </c>
      <c r="D56" s="294"/>
      <c r="E56" s="293" t="s">
        <v>42</v>
      </c>
      <c r="F56" s="294"/>
      <c r="G56" s="16" t="s">
        <v>36</v>
      </c>
      <c r="H56" s="31"/>
      <c r="I56" s="31"/>
      <c r="J56" s="31"/>
      <c r="K56" s="295">
        <v>2016</v>
      </c>
      <c r="L56" s="296"/>
      <c r="M56" s="296"/>
      <c r="N56" s="296"/>
      <c r="O56" s="297"/>
      <c r="P56" s="46"/>
      <c r="Q56" s="301" t="str">
        <f>'Pauta1-1T'!A2</f>
        <v>1ªM1EMIELE</v>
      </c>
      <c r="R56" s="302"/>
      <c r="S56" s="302"/>
      <c r="T56" s="302"/>
      <c r="U56" s="303"/>
    </row>
    <row r="57" spans="1:21" ht="27" customHeight="1" thickBot="1" x14ac:dyDescent="0.5">
      <c r="A57" s="307">
        <f>'Pauta1-1T'!AQ3</f>
        <v>0</v>
      </c>
      <c r="B57" s="308"/>
      <c r="C57" s="309">
        <f>'Pauta1-2T'!U1</f>
        <v>0</v>
      </c>
      <c r="D57" s="310"/>
      <c r="E57" s="309">
        <f>'Pauta1-3T'!U1</f>
        <v>40</v>
      </c>
      <c r="F57" s="310"/>
      <c r="G57" s="190">
        <f>SUM(A57:E57)</f>
        <v>40</v>
      </c>
      <c r="H57" s="31">
        <f>COUNTIF(H5:H50,"&lt;18")</f>
        <v>46</v>
      </c>
      <c r="I57" s="32"/>
      <c r="J57" s="32"/>
      <c r="K57" s="298"/>
      <c r="L57" s="299"/>
      <c r="M57" s="299"/>
      <c r="N57" s="299"/>
      <c r="O57" s="300"/>
      <c r="P57" s="47"/>
      <c r="Q57" s="304"/>
      <c r="R57" s="305"/>
      <c r="S57" s="305"/>
      <c r="T57" s="305"/>
      <c r="U57" s="306"/>
    </row>
    <row r="58" spans="1:21" ht="27" customHeight="1" x14ac:dyDescent="0.4">
      <c r="A58" s="18" t="s">
        <v>63</v>
      </c>
      <c r="B58" s="18"/>
      <c r="C58" s="254">
        <f ca="1">TODAY()</f>
        <v>42878</v>
      </c>
      <c r="D58" s="254"/>
      <c r="E58" s="254"/>
      <c r="F58" s="49"/>
      <c r="G58" s="49"/>
      <c r="H58" s="49"/>
      <c r="I58" s="49"/>
      <c r="J58" s="19"/>
      <c r="K58" s="19"/>
      <c r="L58" s="19" t="s">
        <v>59</v>
      </c>
      <c r="M58" s="19"/>
      <c r="N58" s="19"/>
      <c r="O58" s="19"/>
      <c r="P58" s="19"/>
      <c r="Q58" s="19"/>
      <c r="R58" s="19"/>
      <c r="S58" s="19"/>
      <c r="T58" s="19"/>
      <c r="U58" s="20"/>
    </row>
    <row r="59" spans="1:21" ht="27" customHeight="1" thickBot="1" x14ac:dyDescent="0.4">
      <c r="A59" s="21" t="s">
        <v>61</v>
      </c>
      <c r="B59" s="21"/>
      <c r="C59" s="22"/>
      <c r="D59" s="22"/>
      <c r="E59" s="22"/>
      <c r="F59" s="224" t="s">
        <v>60</v>
      </c>
      <c r="G59" s="224"/>
      <c r="H59" s="224"/>
      <c r="I59" s="224"/>
      <c r="J59" s="22"/>
      <c r="K59" s="22"/>
      <c r="L59" s="255" t="s">
        <v>62</v>
      </c>
      <c r="M59" s="255"/>
      <c r="N59" s="255"/>
      <c r="O59" s="255"/>
      <c r="P59" s="50"/>
      <c r="Q59" s="22"/>
      <c r="R59" s="22"/>
      <c r="S59" s="22"/>
      <c r="T59" s="22"/>
      <c r="U59" s="23"/>
    </row>
    <row r="60" spans="1:21" ht="27" customHeight="1" x14ac:dyDescent="0.25"/>
    <row r="61" spans="1:21" ht="31.5" customHeight="1" thickBot="1" x14ac:dyDescent="0.3"/>
    <row r="62" spans="1:21" ht="27" customHeight="1" thickBot="1" x14ac:dyDescent="0.5">
      <c r="A62" s="272" t="s">
        <v>20</v>
      </c>
      <c r="B62" s="273"/>
      <c r="C62" s="273"/>
      <c r="D62" s="273"/>
      <c r="E62" s="273"/>
      <c r="F62" s="273"/>
      <c r="G62" s="274"/>
      <c r="H62" s="29"/>
      <c r="I62" s="29"/>
      <c r="J62" s="29"/>
      <c r="K62" s="275" t="s">
        <v>47</v>
      </c>
      <c r="L62" s="276"/>
      <c r="M62" s="276"/>
      <c r="N62" s="276"/>
      <c r="O62" s="276"/>
      <c r="P62" s="276"/>
      <c r="Q62" s="276"/>
      <c r="R62" s="276"/>
      <c r="S62" s="276"/>
      <c r="T62" s="276"/>
      <c r="U62" s="277"/>
    </row>
    <row r="63" spans="1:21" ht="16.2" thickBot="1" x14ac:dyDescent="0.3">
      <c r="A63" s="278" t="s">
        <v>44</v>
      </c>
      <c r="B63" s="279" t="s">
        <v>29</v>
      </c>
      <c r="C63" s="280"/>
      <c r="D63" s="280"/>
      <c r="E63" s="280"/>
      <c r="F63" s="280"/>
      <c r="G63" s="281"/>
      <c r="H63" s="188"/>
      <c r="I63" s="188"/>
      <c r="J63" s="188"/>
      <c r="K63" s="261"/>
      <c r="L63" s="262"/>
      <c r="M63" s="262"/>
      <c r="N63" s="262"/>
      <c r="O63" s="262"/>
      <c r="P63" s="262"/>
      <c r="Q63" s="262"/>
      <c r="R63" s="262"/>
      <c r="S63" s="262"/>
      <c r="T63" s="262"/>
      <c r="U63" s="263"/>
    </row>
    <row r="64" spans="1:21" ht="16.2" thickBot="1" x14ac:dyDescent="0.3">
      <c r="A64" s="278"/>
      <c r="B64" s="282" t="s">
        <v>10</v>
      </c>
      <c r="C64" s="283"/>
      <c r="D64" s="283" t="s">
        <v>10</v>
      </c>
      <c r="E64" s="283"/>
      <c r="F64" s="283" t="s">
        <v>45</v>
      </c>
      <c r="G64" s="286"/>
      <c r="H64" s="189"/>
      <c r="I64" s="189"/>
      <c r="J64" s="189"/>
      <c r="K64" s="288"/>
      <c r="L64" s="288"/>
      <c r="M64" s="288"/>
      <c r="N64" s="288"/>
      <c r="O64" s="288"/>
      <c r="P64" s="288"/>
      <c r="Q64" s="288"/>
      <c r="R64" s="288"/>
      <c r="S64" s="288"/>
      <c r="T64" s="288"/>
      <c r="U64" s="289"/>
    </row>
    <row r="65" spans="1:21" ht="24" customHeight="1" thickBot="1" x14ac:dyDescent="0.3">
      <c r="A65" s="278"/>
      <c r="B65" s="284"/>
      <c r="C65" s="285"/>
      <c r="D65" s="285"/>
      <c r="E65" s="285"/>
      <c r="F65" s="285"/>
      <c r="G65" s="287"/>
      <c r="H65" s="189"/>
      <c r="I65" s="189"/>
      <c r="J65" s="189"/>
      <c r="K65" s="267" t="s">
        <v>43</v>
      </c>
      <c r="L65" s="267"/>
      <c r="M65" s="267"/>
      <c r="N65" s="267"/>
      <c r="O65" s="267"/>
      <c r="P65" s="267"/>
      <c r="Q65" s="267"/>
      <c r="R65" s="267"/>
      <c r="S65" s="267"/>
      <c r="T65" s="267"/>
      <c r="U65" s="268"/>
    </row>
    <row r="66" spans="1:21" ht="24" customHeight="1" thickBot="1" x14ac:dyDescent="0.35">
      <c r="A66" s="17">
        <v>1</v>
      </c>
      <c r="B66" s="269">
        <v>42723</v>
      </c>
      <c r="C66" s="270"/>
      <c r="D66" s="269">
        <f>B66</f>
        <v>42723</v>
      </c>
      <c r="E66" s="270"/>
      <c r="F66" s="271">
        <f t="shared" ref="F66:F97" si="4">O5</f>
        <v>0</v>
      </c>
      <c r="G66" s="270"/>
      <c r="H66" s="186"/>
      <c r="I66" s="33"/>
      <c r="J66" s="187"/>
      <c r="K66" s="175"/>
      <c r="L66" s="171"/>
      <c r="M66" s="171"/>
      <c r="N66" s="171"/>
      <c r="O66" s="171"/>
      <c r="P66" s="171"/>
      <c r="Q66" s="171"/>
      <c r="R66" s="171"/>
      <c r="S66" s="171"/>
      <c r="T66" s="171"/>
      <c r="U66" s="172"/>
    </row>
    <row r="67" spans="1:21" ht="24" customHeight="1" thickBot="1" x14ac:dyDescent="0.35">
      <c r="A67" s="17">
        <v>2</v>
      </c>
      <c r="B67" s="259"/>
      <c r="C67" s="260"/>
      <c r="D67" s="259"/>
      <c r="E67" s="260"/>
      <c r="F67" s="259">
        <f t="shared" si="4"/>
        <v>0</v>
      </c>
      <c r="G67" s="260"/>
      <c r="H67" s="33"/>
      <c r="I67" s="33"/>
      <c r="J67" s="33"/>
      <c r="K67" s="175"/>
      <c r="L67" s="173"/>
      <c r="M67" s="173"/>
      <c r="N67" s="173"/>
      <c r="O67" s="173"/>
      <c r="P67" s="173"/>
      <c r="Q67" s="173"/>
      <c r="R67" s="173"/>
      <c r="S67" s="173"/>
      <c r="T67" s="173"/>
      <c r="U67" s="174"/>
    </row>
    <row r="68" spans="1:21" ht="24" customHeight="1" thickBot="1" x14ac:dyDescent="0.35">
      <c r="A68" s="17">
        <v>3</v>
      </c>
      <c r="B68" s="259"/>
      <c r="C68" s="260"/>
      <c r="D68" s="259"/>
      <c r="E68" s="260"/>
      <c r="F68" s="259">
        <f t="shared" si="4"/>
        <v>0</v>
      </c>
      <c r="G68" s="260"/>
      <c r="H68" s="33"/>
      <c r="I68" s="33"/>
      <c r="J68" s="33"/>
      <c r="K68" s="175"/>
      <c r="L68" s="173"/>
      <c r="M68" s="173"/>
      <c r="N68" s="173"/>
      <c r="O68" s="173"/>
      <c r="P68" s="173"/>
      <c r="Q68" s="173"/>
      <c r="R68" s="173"/>
      <c r="S68" s="173"/>
      <c r="T68" s="173"/>
      <c r="U68" s="174"/>
    </row>
    <row r="69" spans="1:21" ht="24" customHeight="1" thickBot="1" x14ac:dyDescent="0.35">
      <c r="A69" s="17">
        <v>4</v>
      </c>
      <c r="B69" s="259"/>
      <c r="C69" s="260"/>
      <c r="D69" s="259"/>
      <c r="E69" s="260"/>
      <c r="F69" s="259">
        <f t="shared" si="4"/>
        <v>0</v>
      </c>
      <c r="G69" s="260"/>
      <c r="H69" s="33"/>
      <c r="I69" s="33"/>
      <c r="J69" s="33"/>
      <c r="K69" s="175"/>
      <c r="L69" s="173"/>
      <c r="M69" s="173"/>
      <c r="N69" s="173"/>
      <c r="O69" s="173"/>
      <c r="P69" s="173"/>
      <c r="Q69" s="173"/>
      <c r="R69" s="173"/>
      <c r="S69" s="173"/>
      <c r="T69" s="173"/>
      <c r="U69" s="174"/>
    </row>
    <row r="70" spans="1:21" ht="24" customHeight="1" thickBot="1" x14ac:dyDescent="0.45">
      <c r="A70" s="17">
        <v>5</v>
      </c>
      <c r="B70" s="259"/>
      <c r="C70" s="260"/>
      <c r="D70" s="259"/>
      <c r="E70" s="260"/>
      <c r="F70" s="259">
        <f t="shared" si="4"/>
        <v>0</v>
      </c>
      <c r="G70" s="260"/>
      <c r="H70" s="33"/>
      <c r="I70" s="33"/>
      <c r="J70" s="33"/>
      <c r="K70" s="176"/>
      <c r="L70" s="173"/>
      <c r="M70" s="173"/>
      <c r="N70" s="173"/>
      <c r="O70" s="173"/>
      <c r="P70" s="173"/>
      <c r="Q70" s="173"/>
      <c r="R70" s="173"/>
      <c r="S70" s="173"/>
      <c r="T70" s="173"/>
      <c r="U70" s="174"/>
    </row>
    <row r="71" spans="1:21" ht="24" customHeight="1" thickBot="1" x14ac:dyDescent="0.45">
      <c r="A71" s="17">
        <v>6</v>
      </c>
      <c r="B71" s="259"/>
      <c r="C71" s="260"/>
      <c r="D71" s="259"/>
      <c r="E71" s="260"/>
      <c r="F71" s="259">
        <f t="shared" si="4"/>
        <v>0</v>
      </c>
      <c r="G71" s="260"/>
      <c r="H71" s="33"/>
      <c r="I71" s="33"/>
      <c r="J71" s="33"/>
      <c r="K71" s="176"/>
      <c r="L71" s="173"/>
      <c r="M71" s="173"/>
      <c r="N71" s="173"/>
      <c r="O71" s="173"/>
      <c r="P71" s="173"/>
      <c r="Q71" s="173"/>
      <c r="R71" s="173"/>
      <c r="S71" s="173"/>
      <c r="T71" s="173"/>
      <c r="U71" s="174"/>
    </row>
    <row r="72" spans="1:21" ht="24" customHeight="1" thickBot="1" x14ac:dyDescent="0.45">
      <c r="A72" s="17">
        <v>7</v>
      </c>
      <c r="B72" s="259"/>
      <c r="C72" s="260"/>
      <c r="D72" s="259"/>
      <c r="E72" s="260"/>
      <c r="F72" s="259">
        <f t="shared" si="4"/>
        <v>0</v>
      </c>
      <c r="G72" s="260"/>
      <c r="H72" s="33"/>
      <c r="I72" s="33"/>
      <c r="J72" s="33"/>
      <c r="K72" s="176"/>
      <c r="L72" s="173"/>
      <c r="M72" s="173"/>
      <c r="N72" s="173"/>
      <c r="O72" s="173"/>
      <c r="P72" s="173"/>
      <c r="Q72" s="173"/>
      <c r="R72" s="173"/>
      <c r="S72" s="173"/>
      <c r="T72" s="173"/>
      <c r="U72" s="174"/>
    </row>
    <row r="73" spans="1:21" ht="24" customHeight="1" thickBot="1" x14ac:dyDescent="0.45">
      <c r="A73" s="17">
        <v>8</v>
      </c>
      <c r="B73" s="259"/>
      <c r="C73" s="260"/>
      <c r="D73" s="259"/>
      <c r="E73" s="260"/>
      <c r="F73" s="259">
        <f t="shared" si="4"/>
        <v>0</v>
      </c>
      <c r="G73" s="260"/>
      <c r="H73" s="33"/>
      <c r="I73" s="33"/>
      <c r="J73" s="33"/>
      <c r="K73" s="176"/>
      <c r="L73" s="173"/>
      <c r="M73" s="173"/>
      <c r="N73" s="173"/>
      <c r="O73" s="173"/>
      <c r="P73" s="173"/>
      <c r="Q73" s="173"/>
      <c r="R73" s="173"/>
      <c r="S73" s="173"/>
      <c r="T73" s="173"/>
      <c r="U73" s="174"/>
    </row>
    <row r="74" spans="1:21" ht="24" customHeight="1" thickBot="1" x14ac:dyDescent="0.35">
      <c r="A74" s="17">
        <v>9</v>
      </c>
      <c r="B74" s="259"/>
      <c r="C74" s="260"/>
      <c r="D74" s="259"/>
      <c r="E74" s="260"/>
      <c r="F74" s="259">
        <f t="shared" si="4"/>
        <v>0</v>
      </c>
      <c r="G74" s="260"/>
      <c r="H74" s="33"/>
      <c r="I74" s="33"/>
      <c r="J74" s="33"/>
      <c r="K74" s="177"/>
      <c r="L74" s="173"/>
      <c r="M74" s="173"/>
      <c r="N74" s="173"/>
      <c r="O74" s="173"/>
      <c r="P74" s="173"/>
      <c r="Q74" s="173"/>
      <c r="R74" s="173"/>
      <c r="S74" s="173"/>
      <c r="T74" s="173"/>
      <c r="U74" s="174"/>
    </row>
    <row r="75" spans="1:21" ht="24" customHeight="1" thickBot="1" x14ac:dyDescent="0.35">
      <c r="A75" s="17">
        <v>10</v>
      </c>
      <c r="B75" s="259"/>
      <c r="C75" s="260"/>
      <c r="D75" s="259"/>
      <c r="E75" s="260"/>
      <c r="F75" s="259">
        <f t="shared" si="4"/>
        <v>0</v>
      </c>
      <c r="G75" s="260"/>
      <c r="H75" s="33"/>
      <c r="I75" s="33"/>
      <c r="J75" s="33"/>
      <c r="K75" s="177"/>
      <c r="L75" s="173"/>
      <c r="M75" s="173"/>
      <c r="N75" s="173"/>
      <c r="O75" s="173"/>
      <c r="P75" s="173"/>
      <c r="Q75" s="173"/>
      <c r="R75" s="173"/>
      <c r="S75" s="173"/>
      <c r="T75" s="173"/>
      <c r="U75" s="174"/>
    </row>
    <row r="76" spans="1:21" ht="24" customHeight="1" thickBot="1" x14ac:dyDescent="0.35">
      <c r="A76" s="17">
        <v>11</v>
      </c>
      <c r="B76" s="259"/>
      <c r="C76" s="260"/>
      <c r="D76" s="259"/>
      <c r="E76" s="260"/>
      <c r="F76" s="259">
        <f t="shared" si="4"/>
        <v>0</v>
      </c>
      <c r="G76" s="260"/>
      <c r="H76" s="33"/>
      <c r="I76" s="33"/>
      <c r="J76" s="33"/>
      <c r="K76" s="177"/>
      <c r="L76" s="173"/>
      <c r="M76" s="173"/>
      <c r="N76" s="173"/>
      <c r="O76" s="173"/>
      <c r="P76" s="173"/>
      <c r="Q76" s="173"/>
      <c r="R76" s="173"/>
      <c r="S76" s="173"/>
      <c r="T76" s="173"/>
      <c r="U76" s="174"/>
    </row>
    <row r="77" spans="1:21" ht="24" customHeight="1" thickBot="1" x14ac:dyDescent="0.35">
      <c r="A77" s="17">
        <v>12</v>
      </c>
      <c r="B77" s="259"/>
      <c r="C77" s="260"/>
      <c r="D77" s="259"/>
      <c r="E77" s="260"/>
      <c r="F77" s="259">
        <f t="shared" si="4"/>
        <v>0</v>
      </c>
      <c r="G77" s="260"/>
      <c r="H77" s="33"/>
      <c r="I77" s="33"/>
      <c r="J77" s="33"/>
      <c r="K77" s="177"/>
      <c r="L77" s="173"/>
      <c r="M77" s="173"/>
      <c r="N77" s="173"/>
      <c r="O77" s="173"/>
      <c r="P77" s="173"/>
      <c r="Q77" s="173"/>
      <c r="R77" s="173"/>
      <c r="S77" s="173"/>
      <c r="T77" s="173"/>
      <c r="U77" s="174"/>
    </row>
    <row r="78" spans="1:21" ht="24" customHeight="1" thickBot="1" x14ac:dyDescent="0.35">
      <c r="A78" s="17">
        <v>13</v>
      </c>
      <c r="B78" s="259"/>
      <c r="C78" s="260"/>
      <c r="D78" s="259"/>
      <c r="E78" s="260"/>
      <c r="F78" s="259">
        <f t="shared" si="4"/>
        <v>0</v>
      </c>
      <c r="G78" s="260"/>
      <c r="H78" s="33"/>
      <c r="I78" s="33"/>
      <c r="J78" s="33"/>
      <c r="K78" s="177"/>
      <c r="L78" s="173"/>
      <c r="M78" s="173"/>
      <c r="N78" s="173"/>
      <c r="O78" s="173"/>
      <c r="P78" s="173"/>
      <c r="Q78" s="173"/>
      <c r="R78" s="173"/>
      <c r="S78" s="173"/>
      <c r="T78" s="173"/>
      <c r="U78" s="174"/>
    </row>
    <row r="79" spans="1:21" ht="24" customHeight="1" thickBot="1" x14ac:dyDescent="0.35">
      <c r="A79" s="17">
        <v>14</v>
      </c>
      <c r="B79" s="259"/>
      <c r="C79" s="260"/>
      <c r="D79" s="259"/>
      <c r="E79" s="260"/>
      <c r="F79" s="259">
        <f t="shared" si="4"/>
        <v>0</v>
      </c>
      <c r="G79" s="260"/>
      <c r="H79" s="33"/>
      <c r="I79" s="33"/>
      <c r="J79" s="33"/>
      <c r="K79" s="177"/>
      <c r="L79" s="173"/>
      <c r="M79" s="173"/>
      <c r="N79" s="173"/>
      <c r="O79" s="173"/>
      <c r="P79" s="173"/>
      <c r="Q79" s="173"/>
      <c r="R79" s="173"/>
      <c r="S79" s="173"/>
      <c r="T79" s="173"/>
      <c r="U79" s="174"/>
    </row>
    <row r="80" spans="1:21" ht="24" customHeight="1" thickBot="1" x14ac:dyDescent="0.35">
      <c r="A80" s="17">
        <v>15</v>
      </c>
      <c r="B80" s="259"/>
      <c r="C80" s="260"/>
      <c r="D80" s="259"/>
      <c r="E80" s="260"/>
      <c r="F80" s="259">
        <f t="shared" si="4"/>
        <v>0</v>
      </c>
      <c r="G80" s="260"/>
      <c r="H80" s="33"/>
      <c r="I80" s="33"/>
      <c r="J80" s="33"/>
      <c r="K80" s="264" t="s">
        <v>46</v>
      </c>
      <c r="L80" s="265"/>
      <c r="M80" s="265"/>
      <c r="N80" s="265"/>
      <c r="O80" s="265"/>
      <c r="P80" s="265"/>
      <c r="Q80" s="265"/>
      <c r="R80" s="265"/>
      <c r="S80" s="265"/>
      <c r="T80" s="265"/>
      <c r="U80" s="266"/>
    </row>
    <row r="81" spans="1:21" ht="24" customHeight="1" thickBot="1" x14ac:dyDescent="0.35">
      <c r="A81" s="17">
        <v>16</v>
      </c>
      <c r="B81" s="259"/>
      <c r="C81" s="260"/>
      <c r="D81" s="259"/>
      <c r="E81" s="260"/>
      <c r="F81" s="259">
        <f t="shared" si="4"/>
        <v>0</v>
      </c>
      <c r="G81" s="260"/>
      <c r="H81" s="33"/>
      <c r="I81" s="33"/>
      <c r="J81" s="33"/>
      <c r="K81" s="261"/>
      <c r="L81" s="262"/>
      <c r="M81" s="262"/>
      <c r="N81" s="262"/>
      <c r="O81" s="262"/>
      <c r="P81" s="262"/>
      <c r="Q81" s="262"/>
      <c r="R81" s="262"/>
      <c r="S81" s="262"/>
      <c r="T81" s="262"/>
      <c r="U81" s="263"/>
    </row>
    <row r="82" spans="1:21" ht="24" customHeight="1" thickBot="1" x14ac:dyDescent="0.35">
      <c r="A82" s="17">
        <v>17</v>
      </c>
      <c r="B82" s="259"/>
      <c r="C82" s="260"/>
      <c r="D82" s="259"/>
      <c r="E82" s="260"/>
      <c r="F82" s="259">
        <f t="shared" si="4"/>
        <v>0</v>
      </c>
      <c r="G82" s="260"/>
      <c r="H82" s="33"/>
      <c r="I82" s="33"/>
      <c r="J82" s="33"/>
      <c r="K82" s="261"/>
      <c r="L82" s="262"/>
      <c r="M82" s="262"/>
      <c r="N82" s="262"/>
      <c r="O82" s="262"/>
      <c r="P82" s="262"/>
      <c r="Q82" s="262"/>
      <c r="R82" s="262"/>
      <c r="S82" s="262"/>
      <c r="T82" s="262"/>
      <c r="U82" s="263"/>
    </row>
    <row r="83" spans="1:21" ht="24" customHeight="1" thickBot="1" x14ac:dyDescent="0.35">
      <c r="A83" s="17">
        <v>18</v>
      </c>
      <c r="B83" s="259"/>
      <c r="C83" s="260"/>
      <c r="D83" s="259"/>
      <c r="E83" s="260"/>
      <c r="F83" s="259">
        <f t="shared" si="4"/>
        <v>0</v>
      </c>
      <c r="G83" s="260"/>
      <c r="H83" s="33"/>
      <c r="I83" s="33"/>
      <c r="J83" s="33"/>
      <c r="K83" s="261"/>
      <c r="L83" s="262"/>
      <c r="M83" s="262"/>
      <c r="N83" s="262"/>
      <c r="O83" s="262"/>
      <c r="P83" s="262"/>
      <c r="Q83" s="262"/>
      <c r="R83" s="262"/>
      <c r="S83" s="262"/>
      <c r="T83" s="262"/>
      <c r="U83" s="263"/>
    </row>
    <row r="84" spans="1:21" ht="24" customHeight="1" thickBot="1" x14ac:dyDescent="0.35">
      <c r="A84" s="17">
        <v>19</v>
      </c>
      <c r="B84" s="259"/>
      <c r="C84" s="260"/>
      <c r="D84" s="259"/>
      <c r="E84" s="260"/>
      <c r="F84" s="259">
        <f t="shared" si="4"/>
        <v>0</v>
      </c>
      <c r="G84" s="260"/>
      <c r="H84" s="33"/>
      <c r="I84" s="33"/>
      <c r="J84" s="33"/>
      <c r="K84" s="261"/>
      <c r="L84" s="262"/>
      <c r="M84" s="262"/>
      <c r="N84" s="262"/>
      <c r="O84" s="262"/>
      <c r="P84" s="262"/>
      <c r="Q84" s="262"/>
      <c r="R84" s="262"/>
      <c r="S84" s="262"/>
      <c r="T84" s="262"/>
      <c r="U84" s="263"/>
    </row>
    <row r="85" spans="1:21" ht="24" customHeight="1" thickBot="1" x14ac:dyDescent="0.35">
      <c r="A85" s="17">
        <v>20</v>
      </c>
      <c r="B85" s="259"/>
      <c r="C85" s="260"/>
      <c r="D85" s="259"/>
      <c r="E85" s="260"/>
      <c r="F85" s="259">
        <f t="shared" si="4"/>
        <v>0</v>
      </c>
      <c r="G85" s="260"/>
      <c r="H85" s="33"/>
      <c r="I85" s="33"/>
      <c r="J85" s="33"/>
      <c r="K85" s="261"/>
      <c r="L85" s="262"/>
      <c r="M85" s="262"/>
      <c r="N85" s="262"/>
      <c r="O85" s="262"/>
      <c r="P85" s="262"/>
      <c r="Q85" s="262"/>
      <c r="R85" s="262"/>
      <c r="S85" s="262"/>
      <c r="T85" s="262"/>
      <c r="U85" s="263"/>
    </row>
    <row r="86" spans="1:21" ht="24" customHeight="1" thickBot="1" x14ac:dyDescent="0.35">
      <c r="A86" s="17">
        <v>21</v>
      </c>
      <c r="B86" s="259"/>
      <c r="C86" s="260"/>
      <c r="D86" s="259"/>
      <c r="E86" s="260"/>
      <c r="F86" s="259">
        <f t="shared" si="4"/>
        <v>0</v>
      </c>
      <c r="G86" s="260"/>
      <c r="H86" s="33"/>
      <c r="I86" s="33"/>
      <c r="J86" s="33"/>
      <c r="K86" s="261"/>
      <c r="L86" s="262"/>
      <c r="M86" s="262"/>
      <c r="N86" s="262"/>
      <c r="O86" s="262"/>
      <c r="P86" s="262"/>
      <c r="Q86" s="262"/>
      <c r="R86" s="262"/>
      <c r="S86" s="262"/>
      <c r="T86" s="262"/>
      <c r="U86" s="263"/>
    </row>
    <row r="87" spans="1:21" ht="24" customHeight="1" thickBot="1" x14ac:dyDescent="0.35">
      <c r="A87" s="17">
        <v>22</v>
      </c>
      <c r="B87" s="259"/>
      <c r="C87" s="260"/>
      <c r="D87" s="259"/>
      <c r="E87" s="260"/>
      <c r="F87" s="259">
        <f t="shared" si="4"/>
        <v>0</v>
      </c>
      <c r="G87" s="260"/>
      <c r="H87" s="33"/>
      <c r="I87" s="33"/>
      <c r="J87" s="33"/>
      <c r="K87" s="261"/>
      <c r="L87" s="262"/>
      <c r="M87" s="262"/>
      <c r="N87" s="262"/>
      <c r="O87" s="262"/>
      <c r="P87" s="262"/>
      <c r="Q87" s="262"/>
      <c r="R87" s="262"/>
      <c r="S87" s="262"/>
      <c r="T87" s="262"/>
      <c r="U87" s="263"/>
    </row>
    <row r="88" spans="1:21" ht="24" customHeight="1" thickBot="1" x14ac:dyDescent="0.35">
      <c r="A88" s="17">
        <v>23</v>
      </c>
      <c r="B88" s="259"/>
      <c r="C88" s="260"/>
      <c r="D88" s="259"/>
      <c r="E88" s="260"/>
      <c r="F88" s="259">
        <f t="shared" si="4"/>
        <v>0</v>
      </c>
      <c r="G88" s="260"/>
      <c r="H88" s="33"/>
      <c r="I88" s="33"/>
      <c r="J88" s="33"/>
      <c r="K88" s="261"/>
      <c r="L88" s="262"/>
      <c r="M88" s="262"/>
      <c r="N88" s="262"/>
      <c r="O88" s="262"/>
      <c r="P88" s="262"/>
      <c r="Q88" s="262"/>
      <c r="R88" s="262"/>
      <c r="S88" s="262"/>
      <c r="T88" s="262"/>
      <c r="U88" s="263"/>
    </row>
    <row r="89" spans="1:21" ht="24" customHeight="1" thickBot="1" x14ac:dyDescent="0.35">
      <c r="A89" s="17">
        <v>24</v>
      </c>
      <c r="B89" s="259"/>
      <c r="C89" s="260"/>
      <c r="D89" s="259"/>
      <c r="E89" s="260"/>
      <c r="F89" s="259">
        <f t="shared" si="4"/>
        <v>0</v>
      </c>
      <c r="G89" s="260"/>
      <c r="H89" s="33"/>
      <c r="I89" s="33"/>
      <c r="J89" s="33"/>
      <c r="K89" s="261"/>
      <c r="L89" s="262"/>
      <c r="M89" s="262"/>
      <c r="N89" s="262"/>
      <c r="O89" s="262"/>
      <c r="P89" s="262"/>
      <c r="Q89" s="262"/>
      <c r="R89" s="262"/>
      <c r="S89" s="262"/>
      <c r="T89" s="262"/>
      <c r="U89" s="263"/>
    </row>
    <row r="90" spans="1:21" ht="24" customHeight="1" thickBot="1" x14ac:dyDescent="0.35">
      <c r="A90" s="17">
        <v>25</v>
      </c>
      <c r="B90" s="259"/>
      <c r="C90" s="260"/>
      <c r="D90" s="259"/>
      <c r="E90" s="260"/>
      <c r="F90" s="259">
        <f t="shared" si="4"/>
        <v>0</v>
      </c>
      <c r="G90" s="260"/>
      <c r="H90" s="33"/>
      <c r="I90" s="33"/>
      <c r="J90" s="33"/>
      <c r="K90" s="261"/>
      <c r="L90" s="262"/>
      <c r="M90" s="262"/>
      <c r="N90" s="262"/>
      <c r="O90" s="262"/>
      <c r="P90" s="262"/>
      <c r="Q90" s="262"/>
      <c r="R90" s="262"/>
      <c r="S90" s="262"/>
      <c r="T90" s="262"/>
      <c r="U90" s="263"/>
    </row>
    <row r="91" spans="1:21" ht="24" customHeight="1" thickBot="1" x14ac:dyDescent="0.35">
      <c r="A91" s="17">
        <v>26</v>
      </c>
      <c r="B91" s="259"/>
      <c r="C91" s="260"/>
      <c r="D91" s="259"/>
      <c r="E91" s="260"/>
      <c r="F91" s="259">
        <f t="shared" si="4"/>
        <v>0</v>
      </c>
      <c r="G91" s="260"/>
      <c r="H91" s="33"/>
      <c r="I91" s="33"/>
      <c r="J91" s="33"/>
      <c r="K91" s="261"/>
      <c r="L91" s="262"/>
      <c r="M91" s="262"/>
      <c r="N91" s="262"/>
      <c r="O91" s="262"/>
      <c r="P91" s="262"/>
      <c r="Q91" s="262"/>
      <c r="R91" s="262"/>
      <c r="S91" s="262"/>
      <c r="T91" s="262"/>
      <c r="U91" s="263"/>
    </row>
    <row r="92" spans="1:21" ht="24" customHeight="1" thickBot="1" x14ac:dyDescent="0.35">
      <c r="A92" s="17">
        <v>27</v>
      </c>
      <c r="B92" s="259"/>
      <c r="C92" s="260"/>
      <c r="D92" s="259"/>
      <c r="E92" s="260"/>
      <c r="F92" s="259">
        <f t="shared" si="4"/>
        <v>0</v>
      </c>
      <c r="G92" s="260"/>
      <c r="H92" s="33"/>
      <c r="I92" s="33"/>
      <c r="J92" s="33"/>
      <c r="K92" s="261"/>
      <c r="L92" s="262"/>
      <c r="M92" s="262"/>
      <c r="N92" s="262"/>
      <c r="O92" s="262"/>
      <c r="P92" s="262"/>
      <c r="Q92" s="262"/>
      <c r="R92" s="262"/>
      <c r="S92" s="262"/>
      <c r="T92" s="262"/>
      <c r="U92" s="263"/>
    </row>
    <row r="93" spans="1:21" ht="24" customHeight="1" thickBot="1" x14ac:dyDescent="0.35">
      <c r="A93" s="17">
        <v>28</v>
      </c>
      <c r="B93" s="259"/>
      <c r="C93" s="260"/>
      <c r="D93" s="259"/>
      <c r="E93" s="260"/>
      <c r="F93" s="259">
        <f t="shared" si="4"/>
        <v>0</v>
      </c>
      <c r="G93" s="260"/>
      <c r="H93" s="33"/>
      <c r="I93" s="33"/>
      <c r="J93" s="33"/>
      <c r="K93" s="261"/>
      <c r="L93" s="262"/>
      <c r="M93" s="262"/>
      <c r="N93" s="262"/>
      <c r="O93" s="262"/>
      <c r="P93" s="262"/>
      <c r="Q93" s="262"/>
      <c r="R93" s="262"/>
      <c r="S93" s="262"/>
      <c r="T93" s="262"/>
      <c r="U93" s="263"/>
    </row>
    <row r="94" spans="1:21" ht="24" customHeight="1" thickBot="1" x14ac:dyDescent="0.35">
      <c r="A94" s="17">
        <v>29</v>
      </c>
      <c r="B94" s="259"/>
      <c r="C94" s="260"/>
      <c r="D94" s="259"/>
      <c r="E94" s="260"/>
      <c r="F94" s="259">
        <f t="shared" si="4"/>
        <v>0</v>
      </c>
      <c r="G94" s="260"/>
      <c r="H94" s="33"/>
      <c r="I94" s="33"/>
      <c r="J94" s="33"/>
      <c r="K94" s="261"/>
      <c r="L94" s="262"/>
      <c r="M94" s="262"/>
      <c r="N94" s="262"/>
      <c r="O94" s="262"/>
      <c r="P94" s="262"/>
      <c r="Q94" s="262"/>
      <c r="R94" s="262"/>
      <c r="S94" s="262"/>
      <c r="T94" s="262"/>
      <c r="U94" s="263"/>
    </row>
    <row r="95" spans="1:21" ht="24" customHeight="1" thickBot="1" x14ac:dyDescent="0.35">
      <c r="A95" s="17">
        <v>30</v>
      </c>
      <c r="B95" s="259"/>
      <c r="C95" s="260"/>
      <c r="D95" s="259"/>
      <c r="E95" s="260"/>
      <c r="F95" s="259">
        <f t="shared" si="4"/>
        <v>0</v>
      </c>
      <c r="G95" s="260"/>
      <c r="H95" s="33"/>
      <c r="I95" s="33"/>
      <c r="J95" s="33"/>
      <c r="K95" s="261"/>
      <c r="L95" s="262"/>
      <c r="M95" s="262"/>
      <c r="N95" s="262"/>
      <c r="O95" s="262"/>
      <c r="P95" s="262"/>
      <c r="Q95" s="262"/>
      <c r="R95" s="262"/>
      <c r="S95" s="262"/>
      <c r="T95" s="262"/>
      <c r="U95" s="263"/>
    </row>
    <row r="96" spans="1:21" ht="24" customHeight="1" thickBot="1" x14ac:dyDescent="0.35">
      <c r="A96" s="17">
        <v>31</v>
      </c>
      <c r="B96" s="259"/>
      <c r="C96" s="260"/>
      <c r="D96" s="259"/>
      <c r="E96" s="260"/>
      <c r="F96" s="259">
        <f t="shared" si="4"/>
        <v>0</v>
      </c>
      <c r="G96" s="260"/>
      <c r="H96" s="33"/>
      <c r="I96" s="33"/>
      <c r="J96" s="33"/>
      <c r="K96" s="261"/>
      <c r="L96" s="262"/>
      <c r="M96" s="262"/>
      <c r="N96" s="262"/>
      <c r="O96" s="262"/>
      <c r="P96" s="262"/>
      <c r="Q96" s="262"/>
      <c r="R96" s="262"/>
      <c r="S96" s="262"/>
      <c r="T96" s="262"/>
      <c r="U96" s="263"/>
    </row>
    <row r="97" spans="1:21" ht="24" customHeight="1" thickBot="1" x14ac:dyDescent="0.35">
      <c r="A97" s="17">
        <v>32</v>
      </c>
      <c r="B97" s="259"/>
      <c r="C97" s="260"/>
      <c r="D97" s="259"/>
      <c r="E97" s="260"/>
      <c r="F97" s="259">
        <f t="shared" si="4"/>
        <v>0</v>
      </c>
      <c r="G97" s="260"/>
      <c r="H97" s="33"/>
      <c r="I97" s="33"/>
      <c r="J97" s="33"/>
      <c r="K97" s="261"/>
      <c r="L97" s="262"/>
      <c r="M97" s="262"/>
      <c r="N97" s="262"/>
      <c r="O97" s="262"/>
      <c r="P97" s="262"/>
      <c r="Q97" s="262"/>
      <c r="R97" s="262"/>
      <c r="S97" s="262"/>
      <c r="T97" s="262"/>
      <c r="U97" s="263"/>
    </row>
    <row r="98" spans="1:21" ht="24" customHeight="1" thickBot="1" x14ac:dyDescent="0.35">
      <c r="A98" s="17">
        <v>33</v>
      </c>
      <c r="B98" s="259"/>
      <c r="C98" s="260"/>
      <c r="D98" s="259"/>
      <c r="E98" s="260"/>
      <c r="F98" s="259">
        <f t="shared" ref="F98:F115" si="5">O37</f>
        <v>0</v>
      </c>
      <c r="G98" s="260"/>
      <c r="H98" s="33"/>
      <c r="I98" s="33"/>
      <c r="J98" s="33"/>
      <c r="K98" s="261"/>
      <c r="L98" s="262"/>
      <c r="M98" s="262"/>
      <c r="N98" s="262"/>
      <c r="O98" s="262"/>
      <c r="P98" s="262"/>
      <c r="Q98" s="262"/>
      <c r="R98" s="262"/>
      <c r="S98" s="262"/>
      <c r="T98" s="262"/>
      <c r="U98" s="263"/>
    </row>
    <row r="99" spans="1:21" ht="24" customHeight="1" thickBot="1" x14ac:dyDescent="0.35">
      <c r="A99" s="17">
        <v>34</v>
      </c>
      <c r="B99" s="259"/>
      <c r="C99" s="260"/>
      <c r="D99" s="259"/>
      <c r="E99" s="260"/>
      <c r="F99" s="259">
        <f t="shared" si="5"/>
        <v>0</v>
      </c>
      <c r="G99" s="260"/>
      <c r="H99" s="33"/>
      <c r="I99" s="33"/>
      <c r="J99" s="33"/>
      <c r="K99" s="261"/>
      <c r="L99" s="262"/>
      <c r="M99" s="262"/>
      <c r="N99" s="262"/>
      <c r="O99" s="262"/>
      <c r="P99" s="262"/>
      <c r="Q99" s="262"/>
      <c r="R99" s="262"/>
      <c r="S99" s="262"/>
      <c r="T99" s="262"/>
      <c r="U99" s="263"/>
    </row>
    <row r="100" spans="1:21" ht="24" customHeight="1" thickBot="1" x14ac:dyDescent="0.35">
      <c r="A100" s="17">
        <v>35</v>
      </c>
      <c r="B100" s="259"/>
      <c r="C100" s="260"/>
      <c r="D100" s="259"/>
      <c r="E100" s="260"/>
      <c r="F100" s="259">
        <f t="shared" si="5"/>
        <v>0</v>
      </c>
      <c r="G100" s="260"/>
      <c r="H100" s="33"/>
      <c r="I100" s="33"/>
      <c r="J100" s="33"/>
      <c r="K100" s="261"/>
      <c r="L100" s="262"/>
      <c r="M100" s="262"/>
      <c r="N100" s="262"/>
      <c r="O100" s="262"/>
      <c r="P100" s="262"/>
      <c r="Q100" s="262"/>
      <c r="R100" s="262"/>
      <c r="S100" s="262"/>
      <c r="T100" s="262"/>
      <c r="U100" s="263"/>
    </row>
    <row r="101" spans="1:21" ht="24" customHeight="1" thickBot="1" x14ac:dyDescent="0.35">
      <c r="A101" s="17">
        <v>36</v>
      </c>
      <c r="B101" s="259"/>
      <c r="C101" s="260"/>
      <c r="D101" s="259"/>
      <c r="E101" s="260"/>
      <c r="F101" s="259">
        <f t="shared" si="5"/>
        <v>0</v>
      </c>
      <c r="G101" s="260"/>
      <c r="H101" s="33"/>
      <c r="I101" s="33"/>
      <c r="J101" s="33"/>
      <c r="K101" s="261"/>
      <c r="L101" s="262"/>
      <c r="M101" s="262"/>
      <c r="N101" s="262"/>
      <c r="O101" s="262"/>
      <c r="P101" s="262"/>
      <c r="Q101" s="262"/>
      <c r="R101" s="262"/>
      <c r="S101" s="262"/>
      <c r="T101" s="262"/>
      <c r="U101" s="263"/>
    </row>
    <row r="102" spans="1:21" ht="24" customHeight="1" thickBot="1" x14ac:dyDescent="0.35">
      <c r="A102" s="17">
        <v>37</v>
      </c>
      <c r="B102" s="259"/>
      <c r="C102" s="260"/>
      <c r="D102" s="259"/>
      <c r="E102" s="260"/>
      <c r="F102" s="259">
        <f t="shared" si="5"/>
        <v>0</v>
      </c>
      <c r="G102" s="260"/>
      <c r="H102" s="33"/>
      <c r="I102" s="33"/>
      <c r="J102" s="33"/>
      <c r="K102" s="261"/>
      <c r="L102" s="262"/>
      <c r="M102" s="262"/>
      <c r="N102" s="262"/>
      <c r="O102" s="262"/>
      <c r="P102" s="262"/>
      <c r="Q102" s="262"/>
      <c r="R102" s="262"/>
      <c r="S102" s="262"/>
      <c r="T102" s="262"/>
      <c r="U102" s="263"/>
    </row>
    <row r="103" spans="1:21" ht="24" customHeight="1" thickBot="1" x14ac:dyDescent="0.35">
      <c r="A103" s="17">
        <v>38</v>
      </c>
      <c r="B103" s="259"/>
      <c r="C103" s="260"/>
      <c r="D103" s="259"/>
      <c r="E103" s="260"/>
      <c r="F103" s="259">
        <f t="shared" si="5"/>
        <v>0</v>
      </c>
      <c r="G103" s="260"/>
      <c r="H103" s="33"/>
      <c r="I103" s="33"/>
      <c r="J103" s="33"/>
      <c r="K103" s="261"/>
      <c r="L103" s="262"/>
      <c r="M103" s="262"/>
      <c r="N103" s="262"/>
      <c r="O103" s="262"/>
      <c r="P103" s="262"/>
      <c r="Q103" s="262"/>
      <c r="R103" s="262"/>
      <c r="S103" s="262"/>
      <c r="T103" s="262"/>
      <c r="U103" s="263"/>
    </row>
    <row r="104" spans="1:21" ht="24" customHeight="1" thickBot="1" x14ac:dyDescent="0.35">
      <c r="A104" s="17">
        <v>39</v>
      </c>
      <c r="B104" s="259"/>
      <c r="C104" s="260"/>
      <c r="D104" s="259"/>
      <c r="E104" s="260"/>
      <c r="F104" s="259">
        <f t="shared" si="5"/>
        <v>0</v>
      </c>
      <c r="G104" s="260"/>
      <c r="H104" s="33"/>
      <c r="I104" s="33"/>
      <c r="J104" s="33"/>
      <c r="K104" s="261"/>
      <c r="L104" s="262"/>
      <c r="M104" s="262"/>
      <c r="N104" s="262"/>
      <c r="O104" s="262"/>
      <c r="P104" s="262"/>
      <c r="Q104" s="262"/>
      <c r="R104" s="262"/>
      <c r="S104" s="262"/>
      <c r="T104" s="262"/>
      <c r="U104" s="263"/>
    </row>
    <row r="105" spans="1:21" ht="24" customHeight="1" thickBot="1" x14ac:dyDescent="0.35">
      <c r="A105" s="17">
        <v>40</v>
      </c>
      <c r="B105" s="259"/>
      <c r="C105" s="260"/>
      <c r="D105" s="259"/>
      <c r="E105" s="260"/>
      <c r="F105" s="259">
        <f t="shared" si="5"/>
        <v>0</v>
      </c>
      <c r="G105" s="260"/>
      <c r="H105" s="33"/>
      <c r="I105" s="33"/>
      <c r="J105" s="33"/>
      <c r="K105" s="261"/>
      <c r="L105" s="262"/>
      <c r="M105" s="262"/>
      <c r="N105" s="262"/>
      <c r="O105" s="262"/>
      <c r="P105" s="262"/>
      <c r="Q105" s="262"/>
      <c r="R105" s="262"/>
      <c r="S105" s="262"/>
      <c r="T105" s="262"/>
      <c r="U105" s="263"/>
    </row>
    <row r="106" spans="1:21" ht="24" customHeight="1" thickBot="1" x14ac:dyDescent="0.35">
      <c r="A106" s="17">
        <v>41</v>
      </c>
      <c r="B106" s="259"/>
      <c r="C106" s="260"/>
      <c r="D106" s="259"/>
      <c r="E106" s="260"/>
      <c r="F106" s="259">
        <f t="shared" si="5"/>
        <v>0</v>
      </c>
      <c r="G106" s="260"/>
      <c r="H106" s="33"/>
      <c r="I106" s="33"/>
      <c r="J106" s="33"/>
      <c r="K106" s="261"/>
      <c r="L106" s="262"/>
      <c r="M106" s="262"/>
      <c r="N106" s="262"/>
      <c r="O106" s="262"/>
      <c r="P106" s="262"/>
      <c r="Q106" s="262"/>
      <c r="R106" s="262"/>
      <c r="S106" s="262"/>
      <c r="T106" s="262"/>
      <c r="U106" s="263"/>
    </row>
    <row r="107" spans="1:21" ht="24" customHeight="1" thickBot="1" x14ac:dyDescent="0.35">
      <c r="A107" s="17">
        <v>42</v>
      </c>
      <c r="B107" s="259"/>
      <c r="C107" s="260"/>
      <c r="D107" s="259"/>
      <c r="E107" s="260"/>
      <c r="F107" s="259">
        <f t="shared" si="5"/>
        <v>0</v>
      </c>
      <c r="G107" s="260"/>
      <c r="H107" s="33"/>
      <c r="I107" s="33"/>
      <c r="J107" s="33"/>
      <c r="K107" s="261"/>
      <c r="L107" s="262"/>
      <c r="M107" s="262"/>
      <c r="N107" s="262"/>
      <c r="O107" s="262"/>
      <c r="P107" s="262"/>
      <c r="Q107" s="262"/>
      <c r="R107" s="262"/>
      <c r="S107" s="262"/>
      <c r="T107" s="262"/>
      <c r="U107" s="263"/>
    </row>
    <row r="108" spans="1:21" ht="24" customHeight="1" thickBot="1" x14ac:dyDescent="0.35">
      <c r="A108" s="17">
        <v>43</v>
      </c>
      <c r="B108" s="259"/>
      <c r="C108" s="260"/>
      <c r="D108" s="259"/>
      <c r="E108" s="260"/>
      <c r="F108" s="259">
        <f t="shared" si="5"/>
        <v>0</v>
      </c>
      <c r="G108" s="260"/>
      <c r="H108" s="33"/>
      <c r="I108" s="33"/>
      <c r="J108" s="33"/>
      <c r="K108" s="261"/>
      <c r="L108" s="262"/>
      <c r="M108" s="262"/>
      <c r="N108" s="262"/>
      <c r="O108" s="262"/>
      <c r="P108" s="262"/>
      <c r="Q108" s="262"/>
      <c r="R108" s="262"/>
      <c r="S108" s="262"/>
      <c r="T108" s="262"/>
      <c r="U108" s="263"/>
    </row>
    <row r="109" spans="1:21" ht="24" customHeight="1" thickBot="1" x14ac:dyDescent="0.35">
      <c r="A109" s="17">
        <v>44</v>
      </c>
      <c r="B109" s="259"/>
      <c r="C109" s="260"/>
      <c r="D109" s="259"/>
      <c r="E109" s="260"/>
      <c r="F109" s="259">
        <f t="shared" si="5"/>
        <v>0</v>
      </c>
      <c r="G109" s="260"/>
      <c r="H109" s="33"/>
      <c r="I109" s="33"/>
      <c r="J109" s="33"/>
      <c r="K109" s="261"/>
      <c r="L109" s="262"/>
      <c r="M109" s="262"/>
      <c r="N109" s="262"/>
      <c r="O109" s="262"/>
      <c r="P109" s="262"/>
      <c r="Q109" s="262"/>
      <c r="R109" s="262"/>
      <c r="S109" s="262"/>
      <c r="T109" s="262"/>
      <c r="U109" s="263"/>
    </row>
    <row r="110" spans="1:21" ht="24" customHeight="1" thickBot="1" x14ac:dyDescent="0.35">
      <c r="A110" s="17">
        <v>45</v>
      </c>
      <c r="B110" s="259"/>
      <c r="C110" s="260"/>
      <c r="D110" s="259"/>
      <c r="E110" s="260"/>
      <c r="F110" s="259">
        <f t="shared" si="5"/>
        <v>0</v>
      </c>
      <c r="G110" s="260"/>
      <c r="H110" s="33"/>
      <c r="I110" s="33"/>
      <c r="J110" s="33"/>
      <c r="K110" s="261"/>
      <c r="L110" s="262"/>
      <c r="M110" s="262"/>
      <c r="N110" s="262"/>
      <c r="O110" s="262"/>
      <c r="P110" s="262"/>
      <c r="Q110" s="262"/>
      <c r="R110" s="262"/>
      <c r="S110" s="262"/>
      <c r="T110" s="262"/>
      <c r="U110" s="263"/>
    </row>
    <row r="111" spans="1:21" ht="24" customHeight="1" thickBot="1" x14ac:dyDescent="0.35">
      <c r="A111" s="17">
        <v>46</v>
      </c>
      <c r="B111" s="259"/>
      <c r="C111" s="260"/>
      <c r="D111" s="259"/>
      <c r="E111" s="260"/>
      <c r="F111" s="259">
        <f t="shared" si="5"/>
        <v>0</v>
      </c>
      <c r="G111" s="260"/>
      <c r="H111" s="33"/>
      <c r="I111" s="33"/>
      <c r="J111" s="33"/>
      <c r="K111" s="261"/>
      <c r="L111" s="262"/>
      <c r="M111" s="262"/>
      <c r="N111" s="262"/>
      <c r="O111" s="262"/>
      <c r="P111" s="262"/>
      <c r="Q111" s="262"/>
      <c r="R111" s="262"/>
      <c r="S111" s="262"/>
      <c r="T111" s="262"/>
      <c r="U111" s="263"/>
    </row>
    <row r="112" spans="1:21" ht="24" customHeight="1" thickBot="1" x14ac:dyDescent="0.35">
      <c r="A112" s="17">
        <v>47</v>
      </c>
      <c r="B112" s="259"/>
      <c r="C112" s="260"/>
      <c r="D112" s="259"/>
      <c r="E112" s="260"/>
      <c r="F112" s="259">
        <f t="shared" si="5"/>
        <v>0</v>
      </c>
      <c r="G112" s="260"/>
      <c r="H112" s="33"/>
      <c r="I112" s="33"/>
      <c r="J112" s="33"/>
      <c r="K112" s="261"/>
      <c r="L112" s="262"/>
      <c r="M112" s="262"/>
      <c r="N112" s="262"/>
      <c r="O112" s="262"/>
      <c r="P112" s="262"/>
      <c r="Q112" s="262"/>
      <c r="R112" s="262"/>
      <c r="S112" s="262"/>
      <c r="T112" s="262"/>
      <c r="U112" s="263"/>
    </row>
    <row r="113" spans="1:22" ht="24" customHeight="1" thickBot="1" x14ac:dyDescent="0.35">
      <c r="A113" s="17">
        <v>48</v>
      </c>
      <c r="B113" s="259"/>
      <c r="C113" s="260"/>
      <c r="D113" s="259"/>
      <c r="E113" s="260"/>
      <c r="F113" s="259">
        <f t="shared" si="5"/>
        <v>0</v>
      </c>
      <c r="G113" s="260"/>
      <c r="H113" s="33"/>
      <c r="I113" s="33"/>
      <c r="J113" s="33"/>
      <c r="K113" s="261"/>
      <c r="L113" s="262"/>
      <c r="M113" s="262"/>
      <c r="N113" s="262"/>
      <c r="O113" s="262"/>
      <c r="P113" s="262"/>
      <c r="Q113" s="262"/>
      <c r="R113" s="262"/>
      <c r="S113" s="262"/>
      <c r="T113" s="262"/>
      <c r="U113" s="263"/>
    </row>
    <row r="114" spans="1:22" ht="24" customHeight="1" thickBot="1" x14ac:dyDescent="0.35">
      <c r="A114" s="17">
        <v>49</v>
      </c>
      <c r="B114" s="259"/>
      <c r="C114" s="260"/>
      <c r="D114" s="259"/>
      <c r="E114" s="260"/>
      <c r="F114" s="259">
        <f t="shared" si="5"/>
        <v>0</v>
      </c>
      <c r="G114" s="260"/>
      <c r="H114" s="33"/>
      <c r="I114" s="33"/>
      <c r="J114" s="33"/>
      <c r="K114" s="261"/>
      <c r="L114" s="262"/>
      <c r="M114" s="262"/>
      <c r="N114" s="262"/>
      <c r="O114" s="262"/>
      <c r="P114" s="262"/>
      <c r="Q114" s="262"/>
      <c r="R114" s="262"/>
      <c r="S114" s="262"/>
      <c r="T114" s="262"/>
      <c r="U114" s="263"/>
    </row>
    <row r="115" spans="1:22" ht="24" customHeight="1" thickBot="1" x14ac:dyDescent="0.35">
      <c r="A115" s="17">
        <v>50</v>
      </c>
      <c r="B115" s="259"/>
      <c r="C115" s="260"/>
      <c r="D115" s="259"/>
      <c r="E115" s="260"/>
      <c r="F115" s="259">
        <f t="shared" si="5"/>
        <v>0</v>
      </c>
      <c r="G115" s="260"/>
      <c r="H115" s="33"/>
      <c r="I115" s="33"/>
      <c r="J115" s="33"/>
      <c r="K115" s="261"/>
      <c r="L115" s="262"/>
      <c r="M115" s="262"/>
      <c r="N115" s="262"/>
      <c r="O115" s="262"/>
      <c r="P115" s="262"/>
      <c r="Q115" s="262"/>
      <c r="R115" s="262"/>
      <c r="S115" s="262"/>
      <c r="T115" s="262"/>
      <c r="U115" s="263"/>
    </row>
    <row r="116" spans="1:22" ht="24" customHeight="1" x14ac:dyDescent="0.4">
      <c r="A116" s="18" t="s">
        <v>63</v>
      </c>
      <c r="B116" s="18"/>
      <c r="C116" s="254">
        <f ca="1">TODAY()</f>
        <v>42878</v>
      </c>
      <c r="D116" s="258"/>
      <c r="E116" s="258"/>
      <c r="F116" s="49"/>
      <c r="G116" s="49"/>
      <c r="H116" s="49"/>
      <c r="I116" s="49"/>
      <c r="J116" s="19"/>
      <c r="K116" s="19"/>
      <c r="L116" s="19" t="s">
        <v>59</v>
      </c>
      <c r="M116" s="19"/>
      <c r="N116" s="19"/>
      <c r="O116" s="19"/>
      <c r="P116" s="19"/>
      <c r="Q116" s="19"/>
      <c r="R116" s="19"/>
      <c r="S116" s="19"/>
      <c r="T116" s="19"/>
      <c r="U116" s="20"/>
    </row>
    <row r="117" spans="1:22" ht="24" customHeight="1" thickBot="1" x14ac:dyDescent="0.4">
      <c r="A117" s="21" t="s">
        <v>61</v>
      </c>
      <c r="B117" s="21"/>
      <c r="C117" s="22"/>
      <c r="D117" s="22"/>
      <c r="E117" s="22"/>
      <c r="F117" s="255" t="s">
        <v>60</v>
      </c>
      <c r="G117" s="255"/>
      <c r="H117" s="255"/>
      <c r="I117" s="255"/>
      <c r="J117" s="22"/>
      <c r="K117" s="22"/>
      <c r="L117" s="255" t="s">
        <v>62</v>
      </c>
      <c r="M117" s="255"/>
      <c r="N117" s="255"/>
      <c r="O117" s="255"/>
      <c r="P117" s="48"/>
      <c r="Q117" s="22"/>
      <c r="R117" s="22"/>
      <c r="S117" s="22"/>
      <c r="T117" s="22"/>
      <c r="U117" s="23"/>
    </row>
    <row r="118" spans="1:22" ht="24" customHeight="1" x14ac:dyDescent="0.3">
      <c r="A118" s="24"/>
      <c r="B118" s="256"/>
      <c r="C118" s="256"/>
      <c r="D118" s="256"/>
      <c r="E118" s="256"/>
      <c r="F118" s="256"/>
      <c r="G118" s="256"/>
      <c r="H118" s="30"/>
      <c r="I118" s="30"/>
      <c r="J118" s="30"/>
      <c r="K118" s="257"/>
      <c r="L118" s="257"/>
      <c r="M118" s="257"/>
      <c r="N118" s="257"/>
      <c r="O118" s="257"/>
      <c r="P118" s="257"/>
      <c r="Q118" s="257"/>
      <c r="R118" s="257"/>
      <c r="S118" s="257"/>
      <c r="T118" s="257"/>
      <c r="U118" s="257"/>
    </row>
    <row r="119" spans="1:22" ht="61.5" customHeight="1" x14ac:dyDescent="0.4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6"/>
    </row>
    <row r="120" spans="1:22" s="27" customFormat="1" ht="43.5" customHeight="1" x14ac:dyDescent="0.35"/>
  </sheetData>
  <sheetProtection algorithmName="SHA-512" hashValue="ZjlvHuIbdc/xX9rQ/R7bxBGrqUSUpXeCrCIC7WdpAmO1mpqo22PlBXkEjZM5frnfr+bYnD+qSqDRs8FUFxneRQ==" saltValue="dxwT1SpBpcAcp9Yh2kyGCw==" spinCount="100000" sheet="1" objects="1" scenarios="1"/>
  <mergeCells count="275">
    <mergeCell ref="R2:U3"/>
    <mergeCell ref="N3:N4"/>
    <mergeCell ref="O3:O4"/>
    <mergeCell ref="B5:G5"/>
    <mergeCell ref="H3:M3"/>
    <mergeCell ref="H2:Q2"/>
    <mergeCell ref="B6:G6"/>
    <mergeCell ref="B7:G7"/>
    <mergeCell ref="B8:G8"/>
    <mergeCell ref="B9:G9"/>
    <mergeCell ref="A1:G1"/>
    <mergeCell ref="B16:G16"/>
    <mergeCell ref="B17:G17"/>
    <mergeCell ref="H1:M1"/>
    <mergeCell ref="B18:G18"/>
    <mergeCell ref="B19:G19"/>
    <mergeCell ref="A2:G4"/>
    <mergeCell ref="B20:G20"/>
    <mergeCell ref="B21:G21"/>
    <mergeCell ref="B10:G10"/>
    <mergeCell ref="B11:G11"/>
    <mergeCell ref="B12:G12"/>
    <mergeCell ref="B13:G13"/>
    <mergeCell ref="B14:G14"/>
    <mergeCell ref="B15:G15"/>
    <mergeCell ref="B28:G28"/>
    <mergeCell ref="B29:G29"/>
    <mergeCell ref="B30:G30"/>
    <mergeCell ref="B31:G31"/>
    <mergeCell ref="B32:G32"/>
    <mergeCell ref="B33:G33"/>
    <mergeCell ref="B22:G22"/>
    <mergeCell ref="B23:G23"/>
    <mergeCell ref="B24:G24"/>
    <mergeCell ref="B25:G25"/>
    <mergeCell ref="B26:G26"/>
    <mergeCell ref="B27:G27"/>
    <mergeCell ref="B40:G40"/>
    <mergeCell ref="B41:G41"/>
    <mergeCell ref="B42:G42"/>
    <mergeCell ref="B43:G43"/>
    <mergeCell ref="B44:G44"/>
    <mergeCell ref="B45:G45"/>
    <mergeCell ref="B34:G34"/>
    <mergeCell ref="B35:G35"/>
    <mergeCell ref="B36:G36"/>
    <mergeCell ref="B37:G37"/>
    <mergeCell ref="B38:G38"/>
    <mergeCell ref="B39:G39"/>
    <mergeCell ref="B52:G52"/>
    <mergeCell ref="B53:G53"/>
    <mergeCell ref="B54:G54"/>
    <mergeCell ref="A55:G55"/>
    <mergeCell ref="B46:G46"/>
    <mergeCell ref="B47:G47"/>
    <mergeCell ref="B48:G48"/>
    <mergeCell ref="B49:G49"/>
    <mergeCell ref="B50:G50"/>
    <mergeCell ref="B51:G51"/>
    <mergeCell ref="K55:O55"/>
    <mergeCell ref="Q55:U55"/>
    <mergeCell ref="A56:B56"/>
    <mergeCell ref="C56:D56"/>
    <mergeCell ref="E56:F56"/>
    <mergeCell ref="K56:O57"/>
    <mergeCell ref="Q56:U57"/>
    <mergeCell ref="A57:B57"/>
    <mergeCell ref="C57:D57"/>
    <mergeCell ref="E57:F57"/>
    <mergeCell ref="A62:G62"/>
    <mergeCell ref="K62:U62"/>
    <mergeCell ref="A63:A65"/>
    <mergeCell ref="B63:G63"/>
    <mergeCell ref="K63:U63"/>
    <mergeCell ref="B64:C65"/>
    <mergeCell ref="D64:E65"/>
    <mergeCell ref="F64:G65"/>
    <mergeCell ref="K64:U64"/>
    <mergeCell ref="B68:C68"/>
    <mergeCell ref="D68:E68"/>
    <mergeCell ref="F68:G68"/>
    <mergeCell ref="B69:C69"/>
    <mergeCell ref="D69:E69"/>
    <mergeCell ref="F69:G69"/>
    <mergeCell ref="K65:U65"/>
    <mergeCell ref="B66:C66"/>
    <mergeCell ref="D66:E66"/>
    <mergeCell ref="F66:G66"/>
    <mergeCell ref="B67:C67"/>
    <mergeCell ref="D67:E67"/>
    <mergeCell ref="F67:G67"/>
    <mergeCell ref="B72:C72"/>
    <mergeCell ref="D72:E72"/>
    <mergeCell ref="F72:G72"/>
    <mergeCell ref="B73:C73"/>
    <mergeCell ref="D73:E73"/>
    <mergeCell ref="F73:G73"/>
    <mergeCell ref="B70:C70"/>
    <mergeCell ref="D70:E70"/>
    <mergeCell ref="F70:G70"/>
    <mergeCell ref="B71:C71"/>
    <mergeCell ref="D71:E71"/>
    <mergeCell ref="F71:G71"/>
    <mergeCell ref="B76:C76"/>
    <mergeCell ref="D76:E76"/>
    <mergeCell ref="F76:G76"/>
    <mergeCell ref="B77:C77"/>
    <mergeCell ref="D77:E77"/>
    <mergeCell ref="F77:G77"/>
    <mergeCell ref="B74:C74"/>
    <mergeCell ref="D74:E74"/>
    <mergeCell ref="F74:G74"/>
    <mergeCell ref="B75:C75"/>
    <mergeCell ref="D75:E75"/>
    <mergeCell ref="F75:G75"/>
    <mergeCell ref="B80:C80"/>
    <mergeCell ref="D80:E80"/>
    <mergeCell ref="F80:G80"/>
    <mergeCell ref="K80:U80"/>
    <mergeCell ref="B81:C81"/>
    <mergeCell ref="D81:E81"/>
    <mergeCell ref="F81:G81"/>
    <mergeCell ref="K81:U81"/>
    <mergeCell ref="B78:C78"/>
    <mergeCell ref="D78:E78"/>
    <mergeCell ref="F78:G78"/>
    <mergeCell ref="B79:C79"/>
    <mergeCell ref="D79:E79"/>
    <mergeCell ref="F79:G79"/>
    <mergeCell ref="B84:C84"/>
    <mergeCell ref="D84:E84"/>
    <mergeCell ref="F84:G84"/>
    <mergeCell ref="K84:U84"/>
    <mergeCell ref="B85:C85"/>
    <mergeCell ref="D85:E85"/>
    <mergeCell ref="F85:G85"/>
    <mergeCell ref="K85:U85"/>
    <mergeCell ref="B82:C82"/>
    <mergeCell ref="D82:E82"/>
    <mergeCell ref="F82:G82"/>
    <mergeCell ref="K82:U82"/>
    <mergeCell ref="B83:C83"/>
    <mergeCell ref="D83:E83"/>
    <mergeCell ref="F83:G83"/>
    <mergeCell ref="K83:U83"/>
    <mergeCell ref="B88:C88"/>
    <mergeCell ref="D88:E88"/>
    <mergeCell ref="F88:G88"/>
    <mergeCell ref="K88:U88"/>
    <mergeCell ref="B89:C89"/>
    <mergeCell ref="D89:E89"/>
    <mergeCell ref="F89:G89"/>
    <mergeCell ref="K89:U89"/>
    <mergeCell ref="B86:C86"/>
    <mergeCell ref="D86:E86"/>
    <mergeCell ref="F86:G86"/>
    <mergeCell ref="K86:U86"/>
    <mergeCell ref="B87:C87"/>
    <mergeCell ref="D87:E87"/>
    <mergeCell ref="F87:G87"/>
    <mergeCell ref="K87:U87"/>
    <mergeCell ref="B92:C92"/>
    <mergeCell ref="D92:E92"/>
    <mergeCell ref="F92:G92"/>
    <mergeCell ref="K92:U92"/>
    <mergeCell ref="B93:C93"/>
    <mergeCell ref="D93:E93"/>
    <mergeCell ref="F93:G93"/>
    <mergeCell ref="K93:U93"/>
    <mergeCell ref="B90:C90"/>
    <mergeCell ref="D90:E90"/>
    <mergeCell ref="F90:G90"/>
    <mergeCell ref="K90:U90"/>
    <mergeCell ref="B91:C91"/>
    <mergeCell ref="D91:E91"/>
    <mergeCell ref="F91:G91"/>
    <mergeCell ref="K91:U91"/>
    <mergeCell ref="B96:C96"/>
    <mergeCell ref="D96:E96"/>
    <mergeCell ref="F96:G96"/>
    <mergeCell ref="K96:U96"/>
    <mergeCell ref="B97:C97"/>
    <mergeCell ref="D97:E97"/>
    <mergeCell ref="F97:G97"/>
    <mergeCell ref="K97:U97"/>
    <mergeCell ref="B94:C94"/>
    <mergeCell ref="D94:E94"/>
    <mergeCell ref="F94:G94"/>
    <mergeCell ref="K94:U94"/>
    <mergeCell ref="B95:C95"/>
    <mergeCell ref="D95:E95"/>
    <mergeCell ref="F95:G95"/>
    <mergeCell ref="K95:U95"/>
    <mergeCell ref="B100:C100"/>
    <mergeCell ref="D100:E100"/>
    <mergeCell ref="F100:G100"/>
    <mergeCell ref="K100:U100"/>
    <mergeCell ref="B101:C101"/>
    <mergeCell ref="D101:E101"/>
    <mergeCell ref="F101:G101"/>
    <mergeCell ref="K101:U101"/>
    <mergeCell ref="B98:C98"/>
    <mergeCell ref="D98:E98"/>
    <mergeCell ref="F98:G98"/>
    <mergeCell ref="K98:U98"/>
    <mergeCell ref="B99:C99"/>
    <mergeCell ref="D99:E99"/>
    <mergeCell ref="F99:G99"/>
    <mergeCell ref="K99:U99"/>
    <mergeCell ref="B104:C104"/>
    <mergeCell ref="D104:E104"/>
    <mergeCell ref="F104:G104"/>
    <mergeCell ref="K104:U104"/>
    <mergeCell ref="B105:C105"/>
    <mergeCell ref="D105:E105"/>
    <mergeCell ref="F105:G105"/>
    <mergeCell ref="K105:U105"/>
    <mergeCell ref="B102:C102"/>
    <mergeCell ref="D102:E102"/>
    <mergeCell ref="F102:G102"/>
    <mergeCell ref="K102:U102"/>
    <mergeCell ref="B103:C103"/>
    <mergeCell ref="D103:E103"/>
    <mergeCell ref="F103:G103"/>
    <mergeCell ref="K103:U103"/>
    <mergeCell ref="B108:C108"/>
    <mergeCell ref="D108:E108"/>
    <mergeCell ref="F108:G108"/>
    <mergeCell ref="K108:U108"/>
    <mergeCell ref="B109:C109"/>
    <mergeCell ref="D109:E109"/>
    <mergeCell ref="F109:G109"/>
    <mergeCell ref="K109:U109"/>
    <mergeCell ref="B106:C106"/>
    <mergeCell ref="D106:E106"/>
    <mergeCell ref="F106:G106"/>
    <mergeCell ref="K106:U106"/>
    <mergeCell ref="B107:C107"/>
    <mergeCell ref="D107:E107"/>
    <mergeCell ref="F107:G107"/>
    <mergeCell ref="K107:U107"/>
    <mergeCell ref="F113:G113"/>
    <mergeCell ref="K113:U113"/>
    <mergeCell ref="B110:C110"/>
    <mergeCell ref="D110:E110"/>
    <mergeCell ref="F110:G110"/>
    <mergeCell ref="K110:U110"/>
    <mergeCell ref="B111:C111"/>
    <mergeCell ref="D111:E111"/>
    <mergeCell ref="F111:G111"/>
    <mergeCell ref="K111:U111"/>
    <mergeCell ref="C58:E58"/>
    <mergeCell ref="L59:O59"/>
    <mergeCell ref="F59:I59"/>
    <mergeCell ref="B118:C118"/>
    <mergeCell ref="D118:E118"/>
    <mergeCell ref="F118:G118"/>
    <mergeCell ref="K118:U118"/>
    <mergeCell ref="C116:E116"/>
    <mergeCell ref="F117:I117"/>
    <mergeCell ref="L117:O117"/>
    <mergeCell ref="B114:C114"/>
    <mergeCell ref="D114:E114"/>
    <mergeCell ref="F114:G114"/>
    <mergeCell ref="K114:U114"/>
    <mergeCell ref="B115:C115"/>
    <mergeCell ref="D115:E115"/>
    <mergeCell ref="F115:G115"/>
    <mergeCell ref="K115:U115"/>
    <mergeCell ref="B112:C112"/>
    <mergeCell ref="D112:E112"/>
    <mergeCell ref="F112:G112"/>
    <mergeCell ref="K112:U112"/>
    <mergeCell ref="B113:C113"/>
    <mergeCell ref="D113:E113"/>
  </mergeCells>
  <conditionalFormatting sqref="N54 H5:H54 J5:J53 J54:K54">
    <cfRule type="cellIs" dxfId="12" priority="30" stopIfTrue="1" operator="equal">
      <formula>0</formula>
    </cfRule>
  </conditionalFormatting>
  <conditionalFormatting sqref="B5:G54">
    <cfRule type="cellIs" dxfId="11" priority="26" operator="equal">
      <formula>0</formula>
    </cfRule>
  </conditionalFormatting>
  <conditionalFormatting sqref="H5:H53">
    <cfRule type="cellIs" dxfId="10" priority="25" operator="lessThan">
      <formula>18</formula>
    </cfRule>
  </conditionalFormatting>
  <conditionalFormatting sqref="F66:G115">
    <cfRule type="cellIs" dxfId="9" priority="12" operator="equal">
      <formula>0</formula>
    </cfRule>
  </conditionalFormatting>
  <conditionalFormatting sqref="I5:I54">
    <cfRule type="cellIs" dxfId="8" priority="9" operator="equal">
      <formula>0</formula>
    </cfRule>
  </conditionalFormatting>
  <conditionalFormatting sqref="K5:K53">
    <cfRule type="cellIs" dxfId="7" priority="8" operator="equal">
      <formula>0</formula>
    </cfRule>
  </conditionalFormatting>
  <conditionalFormatting sqref="L5:L54">
    <cfRule type="cellIs" dxfId="6" priority="7" stopIfTrue="1" operator="equal">
      <formula>0</formula>
    </cfRule>
  </conditionalFormatting>
  <conditionalFormatting sqref="M5:M54">
    <cfRule type="cellIs" dxfId="5" priority="6" stopIfTrue="1" operator="equal">
      <formula>0</formula>
    </cfRule>
  </conditionalFormatting>
  <conditionalFormatting sqref="N5:N53">
    <cfRule type="cellIs" dxfId="4" priority="5" operator="equal">
      <formula>0</formula>
    </cfRule>
  </conditionalFormatting>
  <conditionalFormatting sqref="R5:R54">
    <cfRule type="cellIs" dxfId="3" priority="4" stopIfTrue="1" operator="equal">
      <formula>0</formula>
    </cfRule>
  </conditionalFormatting>
  <conditionalFormatting sqref="S5:S54">
    <cfRule type="cellIs" dxfId="2" priority="3" operator="equal">
      <formula>0</formula>
    </cfRule>
  </conditionalFormatting>
  <conditionalFormatting sqref="T5:T54">
    <cfRule type="cellIs" dxfId="1" priority="2" stopIfTrue="1" operator="equal">
      <formula>0</formula>
    </cfRule>
  </conditionalFormatting>
  <conditionalFormatting sqref="U5:U54">
    <cfRule type="cellIs" dxfId="0" priority="1" stopIfTrue="1" operator="equal">
      <formula>0</formula>
    </cfRule>
  </conditionalFormatting>
  <pageMargins left="0.19685039370078741" right="0" top="0.39370078740157483" bottom="0.39370078740157483" header="0.31496062992125984" footer="0.31496062992125984"/>
  <pageSetup paperSize="9" scale="43" orientation="portrait" r:id="rId1"/>
  <rowBreaks count="1" manualBreakCount="1">
    <brk id="60" max="16383" man="1"/>
  </rowBreaks>
  <ignoredErrors>
    <ignoredError sqref="Q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C56"/>
  <sheetViews>
    <sheetView view="pageBreakPreview" zoomScale="70" zoomScaleNormal="75" zoomScaleSheetLayoutView="70" workbookViewId="0">
      <pane xSplit="2" ySplit="6" topLeftCell="C7" activePane="bottomRight" state="frozen"/>
      <selection activeCell="A2" sqref="A1:F3"/>
      <selection pane="topRight" activeCell="A2" sqref="A1:F3"/>
      <selection pane="bottomLeft" activeCell="A2" sqref="A1:F3"/>
      <selection pane="bottomRight" activeCell="AH25" sqref="AH25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0" t="s">
        <v>65</v>
      </c>
      <c r="B1" s="201"/>
      <c r="C1" s="206" t="s">
        <v>8</v>
      </c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7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f>'Pauta1-1T'!AC1</f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16" t="s">
        <v>56</v>
      </c>
      <c r="B2" s="216"/>
      <c r="C2" s="97" t="s">
        <v>15</v>
      </c>
      <c r="D2" s="80"/>
      <c r="E2" s="91"/>
      <c r="F2" s="94" t="str">
        <f>'Pauta1-1T'!F2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'Pauta1-1T'!U2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04" t="s">
        <v>3</v>
      </c>
      <c r="AS2" s="205"/>
      <c r="AT2" s="205"/>
      <c r="AU2" s="205"/>
      <c r="AV2" s="203" t="s">
        <v>9</v>
      </c>
      <c r="AW2" s="199" t="s">
        <v>4</v>
      </c>
      <c r="AX2" s="198" t="s">
        <v>5</v>
      </c>
      <c r="AY2" s="198" t="s">
        <v>7</v>
      </c>
      <c r="AZ2" s="76" t="s">
        <v>7</v>
      </c>
    </row>
    <row r="3" spans="1:55" s="5" customFormat="1" ht="24.9" customHeight="1" x14ac:dyDescent="0.25">
      <c r="A3" s="208" t="s">
        <v>16</v>
      </c>
      <c r="B3" s="208"/>
      <c r="C3" s="98">
        <v>41</v>
      </c>
      <c r="D3" s="82">
        <v>42</v>
      </c>
      <c r="E3" s="82">
        <v>43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AQ6+'Pauta1-1T'!AQ6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3"/>
      <c r="AW3" s="199"/>
      <c r="AX3" s="198"/>
      <c r="AY3" s="198"/>
      <c r="AZ3" s="76"/>
    </row>
    <row r="4" spans="1:55" s="5" customFormat="1" ht="50.1" customHeight="1" x14ac:dyDescent="0.25">
      <c r="A4" s="208"/>
      <c r="B4" s="208"/>
      <c r="C4" s="211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212"/>
      <c r="AC4" s="212"/>
      <c r="AD4" s="212"/>
      <c r="AE4" s="212"/>
      <c r="AF4" s="212"/>
      <c r="AG4" s="212"/>
      <c r="AH4" s="212"/>
      <c r="AI4" s="212"/>
      <c r="AJ4" s="212"/>
      <c r="AK4" s="212"/>
      <c r="AL4" s="212"/>
      <c r="AM4" s="212"/>
      <c r="AN4" s="212"/>
      <c r="AO4" s="212"/>
      <c r="AP4" s="212"/>
      <c r="AQ4" s="217" t="s">
        <v>0</v>
      </c>
      <c r="AR4" s="85"/>
      <c r="AS4" s="85"/>
      <c r="AT4" s="85"/>
      <c r="AU4" s="85"/>
      <c r="AV4" s="203"/>
      <c r="AW4" s="199"/>
      <c r="AX4" s="198"/>
      <c r="AY4" s="198"/>
      <c r="AZ4" s="76"/>
    </row>
    <row r="5" spans="1:55" s="5" customFormat="1" ht="24.9" customHeight="1" thickBot="1" x14ac:dyDescent="0.45">
      <c r="A5" s="209" t="s">
        <v>1</v>
      </c>
      <c r="B5" s="209" t="s">
        <v>2</v>
      </c>
      <c r="C5" s="211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2"/>
      <c r="AD5" s="212"/>
      <c r="AE5" s="212"/>
      <c r="AF5" s="212"/>
      <c r="AG5" s="212"/>
      <c r="AH5" s="212"/>
      <c r="AI5" s="212"/>
      <c r="AJ5" s="212"/>
      <c r="AK5" s="212"/>
      <c r="AL5" s="212"/>
      <c r="AM5" s="212"/>
      <c r="AN5" s="212"/>
      <c r="AO5" s="212"/>
      <c r="AP5" s="212"/>
      <c r="AQ5" s="217"/>
      <c r="AR5" s="84" t="s">
        <v>52</v>
      </c>
      <c r="AS5" s="104" t="s">
        <v>66</v>
      </c>
      <c r="AT5" s="84" t="s">
        <v>53</v>
      </c>
      <c r="AU5" s="84" t="s">
        <v>54</v>
      </c>
      <c r="AV5" s="203"/>
      <c r="AW5" s="199"/>
      <c r="AX5" s="198"/>
      <c r="AY5" s="198"/>
      <c r="AZ5" s="76"/>
    </row>
    <row r="6" spans="1:55" s="5" customFormat="1" ht="24.9" customHeight="1" thickBot="1" x14ac:dyDescent="0.3">
      <c r="A6" s="209"/>
      <c r="B6" s="209"/>
      <c r="C6" s="211"/>
      <c r="D6" s="212"/>
      <c r="E6" s="212"/>
      <c r="F6" s="212"/>
      <c r="G6" s="212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  <c r="AC6" s="212"/>
      <c r="AD6" s="212"/>
      <c r="AE6" s="212"/>
      <c r="AF6" s="212"/>
      <c r="AG6" s="212"/>
      <c r="AH6" s="212"/>
      <c r="AI6" s="212"/>
      <c r="AJ6" s="212"/>
      <c r="AK6" s="212"/>
      <c r="AL6" s="212"/>
      <c r="AM6" s="212"/>
      <c r="AN6" s="212"/>
      <c r="AO6" s="212"/>
      <c r="AP6" s="212"/>
      <c r="AQ6" s="83">
        <f>COUNT(C4:AP4)</f>
        <v>0</v>
      </c>
      <c r="AR6" s="111"/>
      <c r="AS6" s="112"/>
      <c r="AT6" s="112"/>
      <c r="AU6" s="113"/>
      <c r="AV6" s="203"/>
      <c r="AW6" s="199"/>
      <c r="AX6" s="198"/>
      <c r="AY6" s="198"/>
      <c r="AZ6" s="77"/>
    </row>
    <row r="7" spans="1:55" s="5" customFormat="1" ht="24.9" customHeight="1" thickBot="1" x14ac:dyDescent="0.45">
      <c r="A7" s="60">
        <v>1</v>
      </c>
      <c r="B7" s="61" t="str">
        <f>'Pauta1-1T'!B7</f>
        <v>ARIELY GARCIA DA SILVA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03">
        <f>COUNTIF(C7:AP7,"f")</f>
        <v>0</v>
      </c>
      <c r="AR7" s="86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'Pauta1-1T'!B8</f>
        <v>ATHOS HENRIQUE PINTO DEOCLECIO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03">
        <f t="shared" ref="AQ8:AQ56" si="0">COUNTIF(C8:AP8,"f")</f>
        <v>0</v>
      </c>
      <c r="AR8" s="63"/>
      <c r="AS8" s="64"/>
      <c r="AT8" s="66"/>
      <c r="AU8" s="64"/>
      <c r="AV8" s="67"/>
      <c r="AW8" s="65">
        <f t="shared" ref="AW8:AW56" si="1">SUM(AR8,AT8,AU8)+SUM(MAX(AS8,AV8))</f>
        <v>0</v>
      </c>
      <c r="AX8" s="64"/>
      <c r="AY8" s="65">
        <f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'Pauta1-1T'!B9</f>
        <v xml:space="preserve">BRENO DE PAULA ANDRADE 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03">
        <f t="shared" si="0"/>
        <v>0</v>
      </c>
      <c r="AR9" s="63"/>
      <c r="AS9" s="64"/>
      <c r="AT9" s="68"/>
      <c r="AU9" s="64"/>
      <c r="AV9" s="67"/>
      <c r="AW9" s="65">
        <f t="shared" si="1"/>
        <v>0</v>
      </c>
      <c r="AX9" s="64"/>
      <c r="AY9" s="65">
        <f>INT(AZ9)+IF(AZ9-INT(AZ9)&lt;0.25,0,IF(AZ9-INT(AZ9)&lt;0.5,0,1))</f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9">
        <v>4</v>
      </c>
      <c r="B10" s="61" t="str">
        <f>'Pauta1-1T'!B10</f>
        <v>BRENO RODRIGUES E SILVA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03">
        <f t="shared" si="0"/>
        <v>0</v>
      </c>
      <c r="AR10" s="63"/>
      <c r="AS10" s="64"/>
      <c r="AT10" s="68"/>
      <c r="AU10" s="70"/>
      <c r="AV10" s="71"/>
      <c r="AW10" s="65">
        <f t="shared" si="1"/>
        <v>0</v>
      </c>
      <c r="AX10" s="64"/>
      <c r="AY10" s="65">
        <f>INT(AZ10)+IF(AZ10-INT(AZ10)&lt;0.25,0,IF(AZ10-INT(AZ10)&lt;0.5,0,1))</f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'Pauta1-1T'!B11</f>
        <v>BRUNNELLY LAYSA DOS SANTOS BARROS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03">
        <f t="shared" si="0"/>
        <v>0</v>
      </c>
      <c r="AR11" s="72"/>
      <c r="AS11" s="64"/>
      <c r="AT11" s="72"/>
      <c r="AU11" s="72"/>
      <c r="AV11" s="72"/>
      <c r="AW11" s="65">
        <f t="shared" si="1"/>
        <v>0</v>
      </c>
      <c r="AX11" s="64"/>
      <c r="AY11" s="65">
        <f t="shared" ref="AY11:AY56" si="2">INT(AZ11)+IF(AZ11-INT(AZ11)&lt;0.25,0,IF(AZ11-INT(AZ11)&lt;0.5,0,1))</f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'Pauta1-1T'!B12</f>
        <v>CARLOS EDUARDO TORRES SOARES DA CRUZ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03">
        <f t="shared" si="0"/>
        <v>0</v>
      </c>
      <c r="AR12" s="63"/>
      <c r="AS12" s="64"/>
      <c r="AT12" s="66"/>
      <c r="AU12" s="64"/>
      <c r="AV12" s="67"/>
      <c r="AW12" s="65">
        <f t="shared" si="1"/>
        <v>0</v>
      </c>
      <c r="AX12" s="64"/>
      <c r="AY12" s="65">
        <f t="shared" si="2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'Pauta1-1T'!B13</f>
        <v>CHARLES DOS SANTOS JUNIOR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03">
        <f t="shared" si="0"/>
        <v>0</v>
      </c>
      <c r="AR13" s="63"/>
      <c r="AS13" s="64"/>
      <c r="AT13" s="66"/>
      <c r="AU13" s="64"/>
      <c r="AV13" s="67"/>
      <c r="AW13" s="65">
        <f t="shared" si="1"/>
        <v>0</v>
      </c>
      <c r="AX13" s="64"/>
      <c r="AY13" s="65">
        <f t="shared" si="2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'Pauta1-1T'!B14</f>
        <v>CHRISTOPHER DAMASIO PEREIRA TORQUATO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03">
        <f t="shared" si="0"/>
        <v>0</v>
      </c>
      <c r="AR14" s="63"/>
      <c r="AS14" s="64"/>
      <c r="AT14" s="66"/>
      <c r="AU14" s="64"/>
      <c r="AV14" s="67"/>
      <c r="AW14" s="65">
        <f t="shared" si="1"/>
        <v>0</v>
      </c>
      <c r="AX14" s="64"/>
      <c r="AY14" s="65">
        <f t="shared" si="2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'Pauta1-1T'!B15</f>
        <v>CLARYSSE ALESSANDRA SANTOS CRUZ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03">
        <f t="shared" si="0"/>
        <v>0</v>
      </c>
      <c r="AR15" s="63"/>
      <c r="AS15" s="64"/>
      <c r="AT15" s="66"/>
      <c r="AU15" s="73"/>
      <c r="AV15" s="74"/>
      <c r="AW15" s="65">
        <f t="shared" si="1"/>
        <v>0</v>
      </c>
      <c r="AX15" s="64"/>
      <c r="AY15" s="65">
        <f t="shared" si="2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'Pauta1-1T'!B16</f>
        <v>DEBORA FERNANDA LOPES FERNANDES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03">
        <f t="shared" si="0"/>
        <v>0</v>
      </c>
      <c r="AR16" s="63"/>
      <c r="AS16" s="64"/>
      <c r="AT16" s="66"/>
      <c r="AU16" s="73"/>
      <c r="AV16" s="74"/>
      <c r="AW16" s="65">
        <f t="shared" si="1"/>
        <v>0</v>
      </c>
      <c r="AX16" s="64"/>
      <c r="AY16" s="65">
        <f t="shared" si="2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'Pauta1-1T'!B17</f>
        <v>DOUGLAS HENDRIEL DOS SANTOS GONÇALVES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03">
        <f t="shared" si="0"/>
        <v>0</v>
      </c>
      <c r="AR17" s="72"/>
      <c r="AS17" s="64"/>
      <c r="AT17" s="72"/>
      <c r="AU17" s="72"/>
      <c r="AV17" s="72"/>
      <c r="AW17" s="65">
        <f t="shared" si="1"/>
        <v>0</v>
      </c>
      <c r="AX17" s="64"/>
      <c r="AY17" s="65">
        <f t="shared" si="2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'Pauta1-1T'!B18</f>
        <v>EDGARD FERREIRA GOMES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03">
        <f t="shared" si="0"/>
        <v>0</v>
      </c>
      <c r="AR18" s="63"/>
      <c r="AS18" s="64"/>
      <c r="AT18" s="66"/>
      <c r="AU18" s="64"/>
      <c r="AV18" s="67"/>
      <c r="AW18" s="65">
        <f t="shared" si="1"/>
        <v>0</v>
      </c>
      <c r="AX18" s="64"/>
      <c r="AY18" s="65">
        <f t="shared" si="2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'Pauta1-1T'!B19</f>
        <v>EDIVANI ALVES FERREIRA JUNIOR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03">
        <f t="shared" si="0"/>
        <v>0</v>
      </c>
      <c r="AR19" s="63"/>
      <c r="AS19" s="64"/>
      <c r="AT19" s="66"/>
      <c r="AU19" s="64"/>
      <c r="AV19" s="67"/>
      <c r="AW19" s="65">
        <f t="shared" si="1"/>
        <v>0</v>
      </c>
      <c r="AX19" s="64"/>
      <c r="AY19" s="65">
        <f t="shared" si="2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'Pauta1-1T'!B20</f>
        <v>FABIANO BARBOSA PEREIRA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03">
        <f t="shared" si="0"/>
        <v>0</v>
      </c>
      <c r="AR20" s="63"/>
      <c r="AS20" s="64"/>
      <c r="AT20" s="66"/>
      <c r="AU20" s="64"/>
      <c r="AV20" s="67"/>
      <c r="AW20" s="65">
        <f t="shared" si="1"/>
        <v>0</v>
      </c>
      <c r="AX20" s="64"/>
      <c r="AY20" s="65">
        <f t="shared" si="2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'Pauta1-1T'!B21</f>
        <v>GABRIELLY TEIXEIRA XAVIER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03">
        <f t="shared" si="0"/>
        <v>0</v>
      </c>
      <c r="AR21" s="63"/>
      <c r="AS21" s="64"/>
      <c r="AT21" s="66"/>
      <c r="AU21" s="64"/>
      <c r="AV21" s="67"/>
      <c r="AW21" s="65">
        <f t="shared" si="1"/>
        <v>0</v>
      </c>
      <c r="AX21" s="64"/>
      <c r="AY21" s="65">
        <f t="shared" si="2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'Pauta1-1T'!B22</f>
        <v>GUILHERME GONÇALVES ROSA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03">
        <f t="shared" si="0"/>
        <v>0</v>
      </c>
      <c r="AR22" s="63"/>
      <c r="AS22" s="64"/>
      <c r="AT22" s="66"/>
      <c r="AU22" s="64"/>
      <c r="AV22" s="67"/>
      <c r="AW22" s="65">
        <f t="shared" si="1"/>
        <v>0</v>
      </c>
      <c r="AX22" s="64"/>
      <c r="AY22" s="65">
        <f t="shared" si="2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'Pauta1-1T'!B23</f>
        <v>GUILHERME HENRIQUE EUZEBIO DA SILVA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03">
        <f t="shared" si="0"/>
        <v>0</v>
      </c>
      <c r="AR23" s="63"/>
      <c r="AS23" s="64"/>
      <c r="AT23" s="66"/>
      <c r="AU23" s="64"/>
      <c r="AV23" s="67"/>
      <c r="AW23" s="65">
        <f t="shared" si="1"/>
        <v>0</v>
      </c>
      <c r="AX23" s="64"/>
      <c r="AY23" s="65">
        <f t="shared" si="2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'Pauta1-1T'!B24</f>
        <v>GUILHERME LOPES SALATI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03">
        <f t="shared" si="0"/>
        <v>0</v>
      </c>
      <c r="AR24" s="63"/>
      <c r="AS24" s="64"/>
      <c r="AT24" s="66"/>
      <c r="AU24" s="73"/>
      <c r="AV24" s="74"/>
      <c r="AW24" s="65">
        <f t="shared" si="1"/>
        <v>0</v>
      </c>
      <c r="AX24" s="64"/>
      <c r="AY24" s="65">
        <f t="shared" si="2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'Pauta1-1T'!B25</f>
        <v>GUSTAVO SOARES GUEZ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03">
        <f t="shared" si="0"/>
        <v>0</v>
      </c>
      <c r="AR25" s="63"/>
      <c r="AS25" s="64"/>
      <c r="AT25" s="66"/>
      <c r="AU25" s="64"/>
      <c r="AV25" s="67"/>
      <c r="AW25" s="65">
        <f t="shared" si="1"/>
        <v>0</v>
      </c>
      <c r="AX25" s="64"/>
      <c r="AY25" s="65">
        <f t="shared" si="2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'Pauta1-1T'!B26</f>
        <v>JESSYKA SILVA SANTOS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03">
        <f t="shared" si="0"/>
        <v>0</v>
      </c>
      <c r="AR26" s="63"/>
      <c r="AS26" s="64"/>
      <c r="AT26" s="66"/>
      <c r="AU26" s="74"/>
      <c r="AV26" s="74"/>
      <c r="AW26" s="65">
        <f t="shared" si="1"/>
        <v>0</v>
      </c>
      <c r="AX26" s="64"/>
      <c r="AY26" s="65">
        <f t="shared" si="2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'Pauta1-1T'!B27</f>
        <v>JOÃO MARTINS ROSA JÚNIOR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03">
        <f t="shared" si="0"/>
        <v>0</v>
      </c>
      <c r="AR27" s="63"/>
      <c r="AS27" s="64"/>
      <c r="AT27" s="66"/>
      <c r="AU27" s="64"/>
      <c r="AV27" s="67"/>
      <c r="AW27" s="65">
        <f t="shared" si="1"/>
        <v>0</v>
      </c>
      <c r="AX27" s="64"/>
      <c r="AY27" s="65">
        <f t="shared" si="2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'Pauta1-1T'!B28</f>
        <v>JOÃO PEDRO CARVALHO BISPO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03">
        <f t="shared" si="0"/>
        <v>0</v>
      </c>
      <c r="AR28" s="63"/>
      <c r="AS28" s="64"/>
      <c r="AT28" s="66"/>
      <c r="AU28" s="64"/>
      <c r="AV28" s="67"/>
      <c r="AW28" s="65">
        <f t="shared" si="1"/>
        <v>0</v>
      </c>
      <c r="AX28" s="64"/>
      <c r="AY28" s="65">
        <f t="shared" si="2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'Pauta1-1T'!B29</f>
        <v>JÚLIO CÉSAR FONSECA E CASTRO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03">
        <f t="shared" si="0"/>
        <v>0</v>
      </c>
      <c r="AR29" s="63"/>
      <c r="AS29" s="64"/>
      <c r="AT29" s="66"/>
      <c r="AU29" s="64"/>
      <c r="AV29" s="67"/>
      <c r="AW29" s="65">
        <f t="shared" si="1"/>
        <v>0</v>
      </c>
      <c r="AX29" s="64"/>
      <c r="AY29" s="65">
        <f t="shared" si="2"/>
        <v>0</v>
      </c>
      <c r="AZ29" s="59">
        <f t="shared" si="3"/>
        <v>0</v>
      </c>
      <c r="BA29" s="12"/>
      <c r="BB29" s="9"/>
      <c r="BC29" s="9"/>
    </row>
    <row r="30" spans="1:55" ht="24.9" customHeight="1" thickBot="1" x14ac:dyDescent="0.45">
      <c r="A30" s="60">
        <v>24</v>
      </c>
      <c r="B30" s="61" t="str">
        <f>'Pauta1-1T'!B30</f>
        <v>KEVEN PEREIRA LEITE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03">
        <f t="shared" si="0"/>
        <v>0</v>
      </c>
      <c r="AR30" s="63"/>
      <c r="AS30" s="64"/>
      <c r="AT30" s="66"/>
      <c r="AU30" s="64"/>
      <c r="AV30" s="67"/>
      <c r="AW30" s="65">
        <f t="shared" si="1"/>
        <v>0</v>
      </c>
      <c r="AX30" s="64"/>
      <c r="AY30" s="65">
        <f t="shared" si="2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'Pauta1-1T'!B31</f>
        <v>LARISSA ALVES SENA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03">
        <f t="shared" si="0"/>
        <v>0</v>
      </c>
      <c r="AR31" s="63"/>
      <c r="AS31" s="64"/>
      <c r="AT31" s="66"/>
      <c r="AU31" s="64"/>
      <c r="AV31" s="67"/>
      <c r="AW31" s="65">
        <f t="shared" si="1"/>
        <v>0</v>
      </c>
      <c r="AX31" s="64"/>
      <c r="AY31" s="65">
        <f t="shared" si="2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'Pauta1-1T'!B32</f>
        <v>LEANDRO AMARAL SEZINI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03">
        <f t="shared" si="0"/>
        <v>0</v>
      </c>
      <c r="AR32" s="63"/>
      <c r="AS32" s="64"/>
      <c r="AT32" s="66"/>
      <c r="AU32" s="64"/>
      <c r="AV32" s="67"/>
      <c r="AW32" s="65">
        <f t="shared" si="1"/>
        <v>0</v>
      </c>
      <c r="AX32" s="64"/>
      <c r="AY32" s="65">
        <f t="shared" si="2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'Pauta1-1T'!B33</f>
        <v>LISANDRA OLIVEIRA SANTOS DE JESUS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03">
        <f t="shared" si="0"/>
        <v>0</v>
      </c>
      <c r="AR33" s="63"/>
      <c r="AS33" s="64"/>
      <c r="AT33" s="66"/>
      <c r="AU33" s="64"/>
      <c r="AV33" s="67"/>
      <c r="AW33" s="65">
        <f t="shared" si="1"/>
        <v>0</v>
      </c>
      <c r="AX33" s="64"/>
      <c r="AY33" s="65">
        <f t="shared" si="2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'Pauta1-1T'!B34</f>
        <v>LÍVIA MARTINS PINHEIRO SAMPAIO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03">
        <f t="shared" si="0"/>
        <v>0</v>
      </c>
      <c r="AR34" s="63"/>
      <c r="AS34" s="64"/>
      <c r="AT34" s="66"/>
      <c r="AU34" s="64"/>
      <c r="AV34" s="67"/>
      <c r="AW34" s="65">
        <f t="shared" si="1"/>
        <v>0</v>
      </c>
      <c r="AX34" s="64"/>
      <c r="AY34" s="65">
        <f t="shared" si="2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'Pauta1-1T'!B35</f>
        <v>LUAN LEITE DOS SANTOS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03">
        <f t="shared" si="0"/>
        <v>0</v>
      </c>
      <c r="AR35" s="63"/>
      <c r="AS35" s="64"/>
      <c r="AT35" s="66"/>
      <c r="AU35" s="64"/>
      <c r="AV35" s="67"/>
      <c r="AW35" s="65">
        <f t="shared" si="1"/>
        <v>0</v>
      </c>
      <c r="AX35" s="64"/>
      <c r="AY35" s="65">
        <f t="shared" si="2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'Pauta1-1T'!B36</f>
        <v>LUCAS ARAUJO DE LIMA PIONA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03">
        <f t="shared" si="0"/>
        <v>0</v>
      </c>
      <c r="AR36" s="63"/>
      <c r="AS36" s="64"/>
      <c r="AT36" s="66"/>
      <c r="AU36" s="64"/>
      <c r="AV36" s="67"/>
      <c r="AW36" s="65">
        <f t="shared" si="1"/>
        <v>0</v>
      </c>
      <c r="AX36" s="64"/>
      <c r="AY36" s="65">
        <f t="shared" si="2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'Pauta1-1T'!B37</f>
        <v>LUCAS DE OLIVEIRA PASSOS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03">
        <f t="shared" si="0"/>
        <v>0</v>
      </c>
      <c r="AR37" s="63"/>
      <c r="AS37" s="64"/>
      <c r="AT37" s="66"/>
      <c r="AU37" s="64"/>
      <c r="AV37" s="67"/>
      <c r="AW37" s="65">
        <f t="shared" si="1"/>
        <v>0</v>
      </c>
      <c r="AX37" s="64"/>
      <c r="AY37" s="65">
        <f t="shared" si="2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'Pauta1-1T'!B38</f>
        <v>LUCAS MONTEIRO MARTINS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03">
        <f t="shared" si="0"/>
        <v>0</v>
      </c>
      <c r="AR38" s="63"/>
      <c r="AS38" s="64"/>
      <c r="AT38" s="66"/>
      <c r="AU38" s="64"/>
      <c r="AV38" s="67"/>
      <c r="AW38" s="65">
        <f t="shared" si="1"/>
        <v>0</v>
      </c>
      <c r="AX38" s="64"/>
      <c r="AY38" s="65">
        <f t="shared" si="2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 t="str">
        <f>'Pauta1-1T'!B39</f>
        <v>LUIZ FELLYPE KOFFLER RODRIGUES NUNES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03">
        <f t="shared" si="0"/>
        <v>0</v>
      </c>
      <c r="AR39" s="63"/>
      <c r="AS39" s="64"/>
      <c r="AT39" s="66"/>
      <c r="AU39" s="64"/>
      <c r="AV39" s="67"/>
      <c r="AW39" s="65">
        <f t="shared" si="1"/>
        <v>0</v>
      </c>
      <c r="AX39" s="64"/>
      <c r="AY39" s="65">
        <f t="shared" si="2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 t="str">
        <f>'Pauta1-1T'!B40</f>
        <v>MATEUS VARGAS FRAGA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03">
        <f t="shared" si="0"/>
        <v>0</v>
      </c>
      <c r="AR40" s="63"/>
      <c r="AS40" s="64"/>
      <c r="AT40" s="66"/>
      <c r="AU40" s="64"/>
      <c r="AV40" s="67"/>
      <c r="AW40" s="65">
        <f t="shared" si="1"/>
        <v>0</v>
      </c>
      <c r="AX40" s="64"/>
      <c r="AY40" s="65">
        <f t="shared" si="2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 t="str">
        <f>'Pauta1-1T'!B41</f>
        <v>MATHEUS CALDAS SILVA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03">
        <f t="shared" si="0"/>
        <v>0</v>
      </c>
      <c r="AR41" s="63"/>
      <c r="AS41" s="64"/>
      <c r="AT41" s="66"/>
      <c r="AU41" s="64"/>
      <c r="AV41" s="67"/>
      <c r="AW41" s="65">
        <f t="shared" si="1"/>
        <v>0</v>
      </c>
      <c r="AX41" s="64"/>
      <c r="AY41" s="65">
        <f t="shared" si="2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 t="str">
        <f>'Pauta1-1T'!B42</f>
        <v>MATHEUS DE MATTOS CORDEIRO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03">
        <f t="shared" si="0"/>
        <v>0</v>
      </c>
      <c r="AR42" s="63"/>
      <c r="AS42" s="64"/>
      <c r="AT42" s="66"/>
      <c r="AU42" s="64"/>
      <c r="AV42" s="67"/>
      <c r="AW42" s="65">
        <f t="shared" si="1"/>
        <v>0</v>
      </c>
      <c r="AX42" s="64"/>
      <c r="AY42" s="65">
        <f t="shared" si="2"/>
        <v>0</v>
      </c>
      <c r="AZ42" s="59">
        <f t="shared" si="3"/>
        <v>0</v>
      </c>
      <c r="BA42" s="12"/>
    </row>
    <row r="43" spans="1:53" ht="24.9" customHeight="1" thickBot="1" x14ac:dyDescent="0.45">
      <c r="A43" s="60">
        <v>37</v>
      </c>
      <c r="B43" s="61" t="str">
        <f>'Pauta1-1T'!B43</f>
        <v>MAYK ANTONIO SALES ALVES (GÊMEO)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03">
        <f t="shared" si="0"/>
        <v>0</v>
      </c>
      <c r="AR43" s="63"/>
      <c r="AS43" s="64"/>
      <c r="AT43" s="66"/>
      <c r="AU43" s="64"/>
      <c r="AV43" s="67"/>
      <c r="AW43" s="65">
        <f t="shared" si="1"/>
        <v>0</v>
      </c>
      <c r="AX43" s="64"/>
      <c r="AY43" s="65">
        <f t="shared" si="2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 t="str">
        <f>'Pauta1-1T'!B44</f>
        <v>NATANAEL DA SILVA CORDEIRO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03">
        <f t="shared" si="0"/>
        <v>0</v>
      </c>
      <c r="AR44" s="63"/>
      <c r="AS44" s="64"/>
      <c r="AT44" s="66"/>
      <c r="AU44" s="64"/>
      <c r="AV44" s="67"/>
      <c r="AW44" s="65">
        <f t="shared" si="1"/>
        <v>0</v>
      </c>
      <c r="AX44" s="64"/>
      <c r="AY44" s="65">
        <f t="shared" si="2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 t="str">
        <f>'Pauta1-1T'!B45</f>
        <v>RIKELME CAVALCANTE DA SILVA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03">
        <f t="shared" si="0"/>
        <v>0</v>
      </c>
      <c r="AR45" s="63"/>
      <c r="AS45" s="64"/>
      <c r="AT45" s="66"/>
      <c r="AU45" s="64"/>
      <c r="AV45" s="67"/>
      <c r="AW45" s="65">
        <f t="shared" si="1"/>
        <v>0</v>
      </c>
      <c r="AX45" s="64"/>
      <c r="AY45" s="65">
        <f t="shared" si="2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 t="str">
        <f>'Pauta1-1T'!B46</f>
        <v>SULAMITA ROCHA DOS SANTOS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03">
        <f t="shared" si="0"/>
        <v>0</v>
      </c>
      <c r="AR46" s="63"/>
      <c r="AS46" s="64"/>
      <c r="AT46" s="66"/>
      <c r="AU46" s="64"/>
      <c r="AV46" s="67"/>
      <c r="AW46" s="65">
        <f t="shared" si="1"/>
        <v>0</v>
      </c>
      <c r="AX46" s="64"/>
      <c r="AY46" s="65">
        <f t="shared" si="2"/>
        <v>0</v>
      </c>
      <c r="AZ46" s="59">
        <f t="shared" si="3"/>
        <v>0</v>
      </c>
      <c r="BA46" s="12"/>
    </row>
    <row r="47" spans="1:53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03">
        <f t="shared" si="0"/>
        <v>0</v>
      </c>
      <c r="AR47" s="63"/>
      <c r="AS47" s="64"/>
      <c r="AT47" s="66"/>
      <c r="AU47" s="64"/>
      <c r="AV47" s="67"/>
      <c r="AW47" s="65">
        <f t="shared" si="1"/>
        <v>0</v>
      </c>
      <c r="AX47" s="64"/>
      <c r="AY47" s="65">
        <f t="shared" si="2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65">
        <f t="shared" si="1"/>
        <v>0</v>
      </c>
      <c r="AX48" s="64"/>
      <c r="AY48" s="65">
        <f t="shared" si="2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65">
        <f t="shared" si="1"/>
        <v>0</v>
      </c>
      <c r="AX49" s="64"/>
      <c r="AY49" s="65">
        <f t="shared" si="2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75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65">
        <f t="shared" si="1"/>
        <v>0</v>
      </c>
      <c r="AX50" s="64"/>
      <c r="AY50" s="65">
        <f t="shared" si="2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75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65">
        <f t="shared" si="1"/>
        <v>0</v>
      </c>
      <c r="AX51" s="64"/>
      <c r="AY51" s="65">
        <f t="shared" si="2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75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03">
        <f t="shared" si="0"/>
        <v>0</v>
      </c>
      <c r="AR52" s="63"/>
      <c r="AS52" s="64"/>
      <c r="AT52" s="66"/>
      <c r="AU52" s="64"/>
      <c r="AV52" s="67"/>
      <c r="AW52" s="65">
        <f t="shared" si="1"/>
        <v>0</v>
      </c>
      <c r="AX52" s="64"/>
      <c r="AY52" s="65">
        <f t="shared" si="2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75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03">
        <f t="shared" si="0"/>
        <v>0</v>
      </c>
      <c r="AR53" s="63"/>
      <c r="AS53" s="64"/>
      <c r="AT53" s="66"/>
      <c r="AU53" s="64"/>
      <c r="AV53" s="67"/>
      <c r="AW53" s="65">
        <f t="shared" si="1"/>
        <v>0</v>
      </c>
      <c r="AX53" s="64"/>
      <c r="AY53" s="65">
        <f t="shared" si="2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75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03">
        <f t="shared" si="0"/>
        <v>0</v>
      </c>
      <c r="AR54" s="63"/>
      <c r="AS54" s="64"/>
      <c r="AT54" s="66"/>
      <c r="AU54" s="64"/>
      <c r="AV54" s="67"/>
      <c r="AW54" s="65">
        <f t="shared" si="1"/>
        <v>0</v>
      </c>
      <c r="AX54" s="64"/>
      <c r="AY54" s="65">
        <f t="shared" si="2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75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03">
        <f t="shared" si="0"/>
        <v>0</v>
      </c>
      <c r="AR55" s="63"/>
      <c r="AS55" s="64"/>
      <c r="AT55" s="66"/>
      <c r="AU55" s="64"/>
      <c r="AV55" s="67"/>
      <c r="AW55" s="65">
        <f t="shared" si="1"/>
        <v>0</v>
      </c>
      <c r="AX55" s="64"/>
      <c r="AY55" s="65">
        <f t="shared" si="2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75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03">
        <f t="shared" si="0"/>
        <v>0</v>
      </c>
      <c r="AR56" s="63"/>
      <c r="AS56" s="64"/>
      <c r="AT56" s="66"/>
      <c r="AU56" s="64"/>
      <c r="AV56" s="67"/>
      <c r="AW56" s="65">
        <f t="shared" si="1"/>
        <v>0</v>
      </c>
      <c r="AX56" s="64"/>
      <c r="AY56" s="65">
        <f t="shared" si="2"/>
        <v>0</v>
      </c>
      <c r="AZ56" s="59">
        <f t="shared" si="3"/>
        <v>0</v>
      </c>
      <c r="BA56" s="12"/>
    </row>
  </sheetData>
  <sheetProtection algorithmName="SHA-512" hashValue="pDcfVD6bHn0yZQ2nOAcFfSIgNKCz2SiM/d1TVv7fpLl7Z7INy1xDvjOrOz/gKluArpH4qT3Dd6DCjtABzRY20g==" saltValue="3zSl67MCphneczSd9oGIHQ==" spinCount="100000" sheet="1" objects="1" scenarios="1"/>
  <mergeCells count="52"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  <mergeCell ref="A5:A6"/>
    <mergeCell ref="B5:B6"/>
    <mergeCell ref="T4:T6"/>
    <mergeCell ref="U4:U6"/>
    <mergeCell ref="V4:V6"/>
    <mergeCell ref="P4:P6"/>
    <mergeCell ref="Q4:Q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</mergeCells>
  <conditionalFormatting sqref="AY7:AY56">
    <cfRule type="cellIs" dxfId="38" priority="1" operator="equal">
      <formula>0</formula>
    </cfRule>
    <cfRule type="cellIs" dxfId="37" priority="4" operator="lessThan">
      <formula>18</formula>
    </cfRule>
  </conditionalFormatting>
  <conditionalFormatting sqref="AW7:AW56">
    <cfRule type="cellIs" dxfId="36" priority="3" operator="equal">
      <formula>0</formula>
    </cfRule>
  </conditionalFormatting>
  <conditionalFormatting sqref="AQ7:AQ56">
    <cfRule type="cellIs" dxfId="35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72"/>
  <sheetViews>
    <sheetView view="pageBreakPreview" zoomScale="86" zoomScaleNormal="100" zoomScaleSheetLayoutView="86" zoomScalePageLayoutView="80" workbookViewId="0">
      <selection activeCell="B9" sqref="B9:F9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40" t="s">
        <v>58</v>
      </c>
      <c r="B1" s="41">
        <v>2016</v>
      </c>
      <c r="C1" s="41"/>
      <c r="D1" s="41" t="s">
        <v>57</v>
      </c>
      <c r="E1" s="41"/>
      <c r="F1" s="41" t="str">
        <f>'Pauta1-1T'!U2</f>
        <v>D</v>
      </c>
      <c r="G1" s="41"/>
      <c r="H1" s="41"/>
      <c r="I1" s="41"/>
      <c r="J1" s="41" t="s">
        <v>23</v>
      </c>
      <c r="K1" s="42" t="str">
        <f>'Pauta1-1T'!A2</f>
        <v>1ªM1EMIELE</v>
      </c>
    </row>
    <row r="2" spans="1:11" ht="12.75" customHeight="1" x14ac:dyDescent="0.25">
      <c r="A2" s="233" t="s">
        <v>10</v>
      </c>
      <c r="B2" s="235" t="s">
        <v>11</v>
      </c>
      <c r="C2" s="236"/>
      <c r="D2" s="236"/>
      <c r="E2" s="236"/>
      <c r="F2" s="237"/>
      <c r="G2" s="233" t="s">
        <v>10</v>
      </c>
      <c r="H2" s="235" t="s">
        <v>11</v>
      </c>
      <c r="I2" s="236"/>
      <c r="J2" s="236"/>
      <c r="K2" s="237"/>
    </row>
    <row r="3" spans="1:11" ht="13.5" customHeight="1" thickBot="1" x14ac:dyDescent="0.3">
      <c r="A3" s="234"/>
      <c r="B3" s="238"/>
      <c r="C3" s="239"/>
      <c r="D3" s="239"/>
      <c r="E3" s="239"/>
      <c r="F3" s="240"/>
      <c r="G3" s="241"/>
      <c r="H3" s="238"/>
      <c r="I3" s="239"/>
      <c r="J3" s="239"/>
      <c r="K3" s="240"/>
    </row>
    <row r="4" spans="1:11" ht="21.6" thickBot="1" x14ac:dyDescent="0.3">
      <c r="A4" s="14">
        <f>'Pauta1-1T'!C4</f>
        <v>0</v>
      </c>
      <c r="B4" s="221"/>
      <c r="C4" s="222"/>
      <c r="D4" s="222"/>
      <c r="E4" s="222"/>
      <c r="F4" s="223"/>
      <c r="G4" s="128">
        <f>'Pauta2-1T '!C4</f>
        <v>0</v>
      </c>
      <c r="H4" s="221"/>
      <c r="I4" s="222"/>
      <c r="J4" s="222"/>
      <c r="K4" s="223"/>
    </row>
    <row r="5" spans="1:11" ht="21.6" thickBot="1" x14ac:dyDescent="0.3">
      <c r="A5" s="14">
        <f>'Pauta1-1T'!D4</f>
        <v>0</v>
      </c>
      <c r="B5" s="221"/>
      <c r="C5" s="222"/>
      <c r="D5" s="222"/>
      <c r="E5" s="222"/>
      <c r="F5" s="223"/>
      <c r="G5" s="128">
        <f>'Pauta2-1T '!D4</f>
        <v>0</v>
      </c>
      <c r="H5" s="221"/>
      <c r="I5" s="222"/>
      <c r="J5" s="222"/>
      <c r="K5" s="223"/>
    </row>
    <row r="6" spans="1:11" ht="21.6" thickBot="1" x14ac:dyDescent="0.3">
      <c r="A6" s="14">
        <f>'Pauta1-1T'!E4</f>
        <v>0</v>
      </c>
      <c r="B6" s="221"/>
      <c r="C6" s="222"/>
      <c r="D6" s="222"/>
      <c r="E6" s="222"/>
      <c r="F6" s="223"/>
      <c r="G6" s="128">
        <f>'Pauta2-1T '!E4</f>
        <v>0</v>
      </c>
      <c r="H6" s="221"/>
      <c r="I6" s="222"/>
      <c r="J6" s="222"/>
      <c r="K6" s="223"/>
    </row>
    <row r="7" spans="1:11" ht="21.6" thickBot="1" x14ac:dyDescent="0.3">
      <c r="A7" s="14">
        <f>'Pauta1-1T'!F4</f>
        <v>0</v>
      </c>
      <c r="B7" s="221"/>
      <c r="C7" s="222"/>
      <c r="D7" s="222"/>
      <c r="E7" s="222"/>
      <c r="F7" s="223"/>
      <c r="G7" s="128">
        <f>'Pauta2-1T '!F4</f>
        <v>0</v>
      </c>
      <c r="H7" s="221"/>
      <c r="I7" s="222"/>
      <c r="J7" s="222"/>
      <c r="K7" s="223"/>
    </row>
    <row r="8" spans="1:11" ht="21.6" thickBot="1" x14ac:dyDescent="0.3">
      <c r="A8" s="14">
        <f>'Pauta1-1T'!G4</f>
        <v>0</v>
      </c>
      <c r="B8" s="221"/>
      <c r="C8" s="222"/>
      <c r="D8" s="222"/>
      <c r="E8" s="222"/>
      <c r="F8" s="223"/>
      <c r="G8" s="128">
        <f>'Pauta2-1T '!G4</f>
        <v>0</v>
      </c>
      <c r="H8" s="221"/>
      <c r="I8" s="222"/>
      <c r="J8" s="222"/>
      <c r="K8" s="223"/>
    </row>
    <row r="9" spans="1:11" ht="21.6" thickBot="1" x14ac:dyDescent="0.3">
      <c r="A9" s="14">
        <f>'Pauta1-1T'!H4</f>
        <v>0</v>
      </c>
      <c r="B9" s="221"/>
      <c r="C9" s="222"/>
      <c r="D9" s="222"/>
      <c r="E9" s="222"/>
      <c r="F9" s="223"/>
      <c r="G9" s="128">
        <f>'Pauta2-1T '!H4</f>
        <v>0</v>
      </c>
      <c r="H9" s="221"/>
      <c r="I9" s="222"/>
      <c r="J9" s="222"/>
      <c r="K9" s="223"/>
    </row>
    <row r="10" spans="1:11" ht="21.6" thickBot="1" x14ac:dyDescent="0.3">
      <c r="A10" s="14">
        <f>'Pauta1-1T'!I4</f>
        <v>0</v>
      </c>
      <c r="B10" s="221"/>
      <c r="C10" s="222"/>
      <c r="D10" s="222"/>
      <c r="E10" s="222"/>
      <c r="F10" s="223"/>
      <c r="G10" s="128">
        <f>'Pauta2-1T '!I4</f>
        <v>0</v>
      </c>
      <c r="H10" s="221"/>
      <c r="I10" s="222"/>
      <c r="J10" s="222"/>
      <c r="K10" s="223"/>
    </row>
    <row r="11" spans="1:11" ht="21.6" thickBot="1" x14ac:dyDescent="0.3">
      <c r="A11" s="14">
        <f>'Pauta1-1T'!J4</f>
        <v>0</v>
      </c>
      <c r="B11" s="221"/>
      <c r="C11" s="222"/>
      <c r="D11" s="222"/>
      <c r="E11" s="222"/>
      <c r="F11" s="223"/>
      <c r="G11" s="128">
        <f>'Pauta2-1T '!J4</f>
        <v>0</v>
      </c>
      <c r="H11" s="221"/>
      <c r="I11" s="222"/>
      <c r="J11" s="222"/>
      <c r="K11" s="223"/>
    </row>
    <row r="12" spans="1:11" ht="21.6" thickBot="1" x14ac:dyDescent="0.3">
      <c r="A12" s="14">
        <f>'Pauta1-1T'!K4</f>
        <v>0</v>
      </c>
      <c r="B12" s="221"/>
      <c r="C12" s="222"/>
      <c r="D12" s="222"/>
      <c r="E12" s="222"/>
      <c r="F12" s="223"/>
      <c r="G12" s="128">
        <f>'Pauta2-1T '!K4</f>
        <v>0</v>
      </c>
      <c r="H12" s="221"/>
      <c r="I12" s="222"/>
      <c r="J12" s="222"/>
      <c r="K12" s="223"/>
    </row>
    <row r="13" spans="1:11" ht="21.6" thickBot="1" x14ac:dyDescent="0.3">
      <c r="A13" s="14">
        <f>'Pauta1-1T'!L4</f>
        <v>0</v>
      </c>
      <c r="B13" s="221"/>
      <c r="C13" s="222"/>
      <c r="D13" s="222"/>
      <c r="E13" s="222"/>
      <c r="F13" s="223"/>
      <c r="G13" s="128">
        <f>'Pauta2-1T '!L4</f>
        <v>0</v>
      </c>
      <c r="H13" s="221"/>
      <c r="I13" s="222"/>
      <c r="J13" s="222"/>
      <c r="K13" s="223"/>
    </row>
    <row r="14" spans="1:11" ht="21.6" thickBot="1" x14ac:dyDescent="0.3">
      <c r="A14" s="14">
        <f>'Pauta1-1T'!M4</f>
        <v>0</v>
      </c>
      <c r="B14" s="221"/>
      <c r="C14" s="222"/>
      <c r="D14" s="222"/>
      <c r="E14" s="222"/>
      <c r="F14" s="223"/>
      <c r="G14" s="128">
        <f>'Pauta2-1T '!M4</f>
        <v>0</v>
      </c>
      <c r="H14" s="221"/>
      <c r="I14" s="222"/>
      <c r="J14" s="222"/>
      <c r="K14" s="223"/>
    </row>
    <row r="15" spans="1:11" ht="21.6" thickBot="1" x14ac:dyDescent="0.3">
      <c r="A15" s="14">
        <f>'Pauta1-1T'!N4</f>
        <v>0</v>
      </c>
      <c r="B15" s="221"/>
      <c r="C15" s="222"/>
      <c r="D15" s="222"/>
      <c r="E15" s="222"/>
      <c r="F15" s="223"/>
      <c r="G15" s="128">
        <f>'Pauta2-1T '!N4</f>
        <v>0</v>
      </c>
      <c r="H15" s="221"/>
      <c r="I15" s="222"/>
      <c r="J15" s="222"/>
      <c r="K15" s="223"/>
    </row>
    <row r="16" spans="1:11" ht="21.6" thickBot="1" x14ac:dyDescent="0.3">
      <c r="A16" s="14">
        <f>'Pauta1-1T'!O4</f>
        <v>0</v>
      </c>
      <c r="B16" s="221"/>
      <c r="C16" s="222"/>
      <c r="D16" s="222"/>
      <c r="E16" s="222"/>
      <c r="F16" s="223"/>
      <c r="G16" s="128">
        <f>'Pauta2-1T '!O4</f>
        <v>0</v>
      </c>
      <c r="H16" s="221"/>
      <c r="I16" s="222"/>
      <c r="J16" s="222"/>
      <c r="K16" s="223"/>
    </row>
    <row r="17" spans="1:11" ht="21.6" thickBot="1" x14ac:dyDescent="0.3">
      <c r="A17" s="14">
        <f>'Pauta1-1T'!P4</f>
        <v>0</v>
      </c>
      <c r="B17" s="221"/>
      <c r="C17" s="222"/>
      <c r="D17" s="222"/>
      <c r="E17" s="222"/>
      <c r="F17" s="223"/>
      <c r="G17" s="128">
        <f>'Pauta2-1T '!P4</f>
        <v>0</v>
      </c>
      <c r="H17" s="221"/>
      <c r="I17" s="222"/>
      <c r="J17" s="222"/>
      <c r="K17" s="223"/>
    </row>
    <row r="18" spans="1:11" ht="21.6" thickBot="1" x14ac:dyDescent="0.3">
      <c r="A18" s="14">
        <f>'Pauta1-1T'!Q4</f>
        <v>0</v>
      </c>
      <c r="B18" s="221"/>
      <c r="C18" s="222"/>
      <c r="D18" s="222"/>
      <c r="E18" s="222"/>
      <c r="F18" s="223"/>
      <c r="G18" s="128">
        <f>'Pauta2-1T '!Q4</f>
        <v>0</v>
      </c>
      <c r="H18" s="221"/>
      <c r="I18" s="222"/>
      <c r="J18" s="222"/>
      <c r="K18" s="223"/>
    </row>
    <row r="19" spans="1:11" ht="21.6" thickBot="1" x14ac:dyDescent="0.3">
      <c r="A19" s="14">
        <f>'Pauta1-1T'!R4</f>
        <v>0</v>
      </c>
      <c r="B19" s="221"/>
      <c r="C19" s="222"/>
      <c r="D19" s="222"/>
      <c r="E19" s="222"/>
      <c r="F19" s="223"/>
      <c r="G19" s="128">
        <f>'Pauta2-1T '!R4</f>
        <v>0</v>
      </c>
      <c r="H19" s="221"/>
      <c r="I19" s="222"/>
      <c r="J19" s="222"/>
      <c r="K19" s="223"/>
    </row>
    <row r="20" spans="1:11" ht="21.6" thickBot="1" x14ac:dyDescent="0.3">
      <c r="A20" s="14">
        <f>'Pauta1-1T'!S4</f>
        <v>0</v>
      </c>
      <c r="B20" s="221"/>
      <c r="C20" s="222"/>
      <c r="D20" s="222"/>
      <c r="E20" s="222"/>
      <c r="F20" s="223"/>
      <c r="G20" s="128">
        <f>'Pauta2-1T '!S4</f>
        <v>0</v>
      </c>
      <c r="H20" s="221"/>
      <c r="I20" s="222"/>
      <c r="J20" s="222"/>
      <c r="K20" s="223"/>
    </row>
    <row r="21" spans="1:11" ht="21.6" thickBot="1" x14ac:dyDescent="0.3">
      <c r="A21" s="14">
        <f>'Pauta1-1T'!T4</f>
        <v>0</v>
      </c>
      <c r="B21" s="221"/>
      <c r="C21" s="222"/>
      <c r="D21" s="222"/>
      <c r="E21" s="222"/>
      <c r="F21" s="223"/>
      <c r="G21" s="128">
        <f>'Pauta2-1T '!T4</f>
        <v>0</v>
      </c>
      <c r="H21" s="221"/>
      <c r="I21" s="222"/>
      <c r="J21" s="222"/>
      <c r="K21" s="223"/>
    </row>
    <row r="22" spans="1:11" ht="21.6" thickBot="1" x14ac:dyDescent="0.3">
      <c r="A22" s="14">
        <f>'Pauta1-1T'!U4</f>
        <v>0</v>
      </c>
      <c r="B22" s="221"/>
      <c r="C22" s="222"/>
      <c r="D22" s="222"/>
      <c r="E22" s="222"/>
      <c r="F22" s="223"/>
      <c r="G22" s="128">
        <f>'Pauta2-1T '!U4</f>
        <v>0</v>
      </c>
      <c r="H22" s="221"/>
      <c r="I22" s="222"/>
      <c r="J22" s="222"/>
      <c r="K22" s="223"/>
    </row>
    <row r="23" spans="1:11" ht="21.6" thickBot="1" x14ac:dyDescent="0.3">
      <c r="A23" s="14">
        <f>'Pauta1-1T'!V4</f>
        <v>0</v>
      </c>
      <c r="B23" s="221"/>
      <c r="C23" s="222"/>
      <c r="D23" s="222"/>
      <c r="E23" s="222"/>
      <c r="F23" s="223"/>
      <c r="G23" s="128">
        <f>'Pauta2-1T '!V4</f>
        <v>0</v>
      </c>
      <c r="H23" s="221"/>
      <c r="I23" s="222"/>
      <c r="J23" s="222"/>
      <c r="K23" s="223"/>
    </row>
    <row r="24" spans="1:11" ht="21.6" thickBot="1" x14ac:dyDescent="0.3">
      <c r="A24" s="14">
        <f>'Pauta1-1T'!W4</f>
        <v>0</v>
      </c>
      <c r="B24" s="221"/>
      <c r="C24" s="222"/>
      <c r="D24" s="222"/>
      <c r="E24" s="222"/>
      <c r="F24" s="223"/>
      <c r="G24" s="128">
        <f>'Pauta2-1T '!W4</f>
        <v>0</v>
      </c>
      <c r="H24" s="221"/>
      <c r="I24" s="222"/>
      <c r="J24" s="222"/>
      <c r="K24" s="223"/>
    </row>
    <row r="25" spans="1:11" ht="21.6" thickBot="1" x14ac:dyDescent="0.3">
      <c r="A25" s="14">
        <f>'Pauta1-1T'!X4</f>
        <v>0</v>
      </c>
      <c r="B25" s="221"/>
      <c r="C25" s="222"/>
      <c r="D25" s="222"/>
      <c r="E25" s="222"/>
      <c r="F25" s="223"/>
      <c r="G25" s="128">
        <f>'Pauta2-1T '!X4</f>
        <v>0</v>
      </c>
      <c r="H25" s="221"/>
      <c r="I25" s="222"/>
      <c r="J25" s="222"/>
      <c r="K25" s="223"/>
    </row>
    <row r="26" spans="1:11" ht="21.6" thickBot="1" x14ac:dyDescent="0.3">
      <c r="A26" s="14">
        <f>'Pauta1-1T'!Y4</f>
        <v>0</v>
      </c>
      <c r="B26" s="221"/>
      <c r="C26" s="222"/>
      <c r="D26" s="222"/>
      <c r="E26" s="222"/>
      <c r="F26" s="223"/>
      <c r="G26" s="128">
        <f>'Pauta2-1T '!Y4</f>
        <v>0</v>
      </c>
      <c r="H26" s="221"/>
      <c r="I26" s="222"/>
      <c r="J26" s="222"/>
      <c r="K26" s="223"/>
    </row>
    <row r="27" spans="1:11" ht="21.6" thickBot="1" x14ac:dyDescent="0.3">
      <c r="A27" s="14">
        <f>'Pauta1-1T'!Z4</f>
        <v>0</v>
      </c>
      <c r="B27" s="221"/>
      <c r="C27" s="222"/>
      <c r="D27" s="222"/>
      <c r="E27" s="222"/>
      <c r="F27" s="223"/>
      <c r="G27" s="128">
        <f>'Pauta2-1T '!Z4</f>
        <v>0</v>
      </c>
      <c r="H27" s="221"/>
      <c r="I27" s="222"/>
      <c r="J27" s="222"/>
      <c r="K27" s="223"/>
    </row>
    <row r="28" spans="1:11" ht="21.6" thickBot="1" x14ac:dyDescent="0.3">
      <c r="A28" s="14">
        <f>'Pauta1-1T'!AA4</f>
        <v>0</v>
      </c>
      <c r="B28" s="221"/>
      <c r="C28" s="222"/>
      <c r="D28" s="222"/>
      <c r="E28" s="222"/>
      <c r="F28" s="223"/>
      <c r="G28" s="128">
        <f>'Pauta2-1T '!AA4</f>
        <v>0</v>
      </c>
      <c r="H28" s="221"/>
      <c r="I28" s="222"/>
      <c r="J28" s="222"/>
      <c r="K28" s="223"/>
    </row>
    <row r="29" spans="1:11" ht="21.6" thickBot="1" x14ac:dyDescent="0.3">
      <c r="A29" s="14">
        <f>'Pauta1-1T'!AB4</f>
        <v>0</v>
      </c>
      <c r="B29" s="221"/>
      <c r="C29" s="222"/>
      <c r="D29" s="222"/>
      <c r="E29" s="222"/>
      <c r="F29" s="223"/>
      <c r="G29" s="128">
        <f>'Pauta2-1T '!AB4</f>
        <v>0</v>
      </c>
      <c r="H29" s="221"/>
      <c r="I29" s="222"/>
      <c r="J29" s="222"/>
      <c r="K29" s="223"/>
    </row>
    <row r="30" spans="1:11" ht="21.6" thickBot="1" x14ac:dyDescent="0.3">
      <c r="A30" s="14">
        <f>'Pauta1-1T'!AC4</f>
        <v>0</v>
      </c>
      <c r="B30" s="221"/>
      <c r="C30" s="222"/>
      <c r="D30" s="222"/>
      <c r="E30" s="222"/>
      <c r="F30" s="223"/>
      <c r="G30" s="128">
        <f>'Pauta2-1T '!AC4</f>
        <v>0</v>
      </c>
      <c r="H30" s="221"/>
      <c r="I30" s="222"/>
      <c r="J30" s="222"/>
      <c r="K30" s="223"/>
    </row>
    <row r="31" spans="1:11" ht="21.6" thickBot="1" x14ac:dyDescent="0.3">
      <c r="A31" s="14">
        <f>'Pauta1-1T'!AD4</f>
        <v>0</v>
      </c>
      <c r="B31" s="221"/>
      <c r="C31" s="222"/>
      <c r="D31" s="222"/>
      <c r="E31" s="222"/>
      <c r="F31" s="223"/>
      <c r="G31" s="128">
        <f>'Pauta2-1T '!AD4</f>
        <v>0</v>
      </c>
      <c r="H31" s="221"/>
      <c r="I31" s="222"/>
      <c r="J31" s="222"/>
      <c r="K31" s="223"/>
    </row>
    <row r="32" spans="1:11" ht="21.6" thickBot="1" x14ac:dyDescent="0.3">
      <c r="A32" s="14">
        <f>'Pauta1-1T'!AE4</f>
        <v>0</v>
      </c>
      <c r="B32" s="221"/>
      <c r="C32" s="222"/>
      <c r="D32" s="222"/>
      <c r="E32" s="222"/>
      <c r="F32" s="223"/>
      <c r="G32" s="128">
        <f>'Pauta2-1T '!AE4</f>
        <v>0</v>
      </c>
      <c r="H32" s="221"/>
      <c r="I32" s="222"/>
      <c r="J32" s="222"/>
      <c r="K32" s="223"/>
    </row>
    <row r="33" spans="1:11" ht="21.6" thickBot="1" x14ac:dyDescent="0.3">
      <c r="A33" s="14">
        <f>'Pauta1-1T'!AF4</f>
        <v>0</v>
      </c>
      <c r="B33" s="221"/>
      <c r="C33" s="222"/>
      <c r="D33" s="222"/>
      <c r="E33" s="222"/>
      <c r="F33" s="223"/>
      <c r="G33" s="128">
        <f>'Pauta2-1T '!AF4</f>
        <v>0</v>
      </c>
      <c r="H33" s="221"/>
      <c r="I33" s="222"/>
      <c r="J33" s="222"/>
      <c r="K33" s="223"/>
    </row>
    <row r="34" spans="1:11" ht="21.6" thickBot="1" x14ac:dyDescent="0.3">
      <c r="A34" s="14">
        <f>'Pauta1-1T'!AG4</f>
        <v>0</v>
      </c>
      <c r="B34" s="221"/>
      <c r="C34" s="222"/>
      <c r="D34" s="222"/>
      <c r="E34" s="222"/>
      <c r="F34" s="223"/>
      <c r="G34" s="128">
        <f>'Pauta2-1T '!AG4</f>
        <v>0</v>
      </c>
      <c r="H34" s="221"/>
      <c r="I34" s="222"/>
      <c r="J34" s="222"/>
      <c r="K34" s="223"/>
    </row>
    <row r="35" spans="1:11" ht="21.6" thickBot="1" x14ac:dyDescent="0.3">
      <c r="A35" s="14">
        <f>'Pauta1-1T'!AH4</f>
        <v>0</v>
      </c>
      <c r="B35" s="221"/>
      <c r="C35" s="222"/>
      <c r="D35" s="222"/>
      <c r="E35" s="222"/>
      <c r="F35" s="223"/>
      <c r="G35" s="128">
        <f>'Pauta2-1T '!AH4</f>
        <v>0</v>
      </c>
      <c r="H35" s="221"/>
      <c r="I35" s="222"/>
      <c r="J35" s="222"/>
      <c r="K35" s="223"/>
    </row>
    <row r="36" spans="1:11" ht="21.6" thickBot="1" x14ac:dyDescent="0.3">
      <c r="A36" s="14">
        <f>'Pauta1-1T'!AI4</f>
        <v>0</v>
      </c>
      <c r="B36" s="221"/>
      <c r="C36" s="222"/>
      <c r="D36" s="222"/>
      <c r="E36" s="222"/>
      <c r="F36" s="223"/>
      <c r="G36" s="128">
        <f>'Pauta2-1T '!AI4</f>
        <v>0</v>
      </c>
      <c r="H36" s="221"/>
      <c r="I36" s="222"/>
      <c r="J36" s="222"/>
      <c r="K36" s="223"/>
    </row>
    <row r="37" spans="1:11" ht="21.6" thickBot="1" x14ac:dyDescent="0.3">
      <c r="A37" s="14">
        <f>'Pauta1-1T'!AJ4</f>
        <v>0</v>
      </c>
      <c r="B37" s="221"/>
      <c r="C37" s="222"/>
      <c r="D37" s="222"/>
      <c r="E37" s="222"/>
      <c r="F37" s="223"/>
      <c r="G37" s="128">
        <f>'Pauta2-1T '!AJ4</f>
        <v>0</v>
      </c>
      <c r="H37" s="221"/>
      <c r="I37" s="222"/>
      <c r="J37" s="222"/>
      <c r="K37" s="223"/>
    </row>
    <row r="38" spans="1:11" ht="21.6" thickBot="1" x14ac:dyDescent="0.3">
      <c r="A38" s="14">
        <f>'Pauta1-1T'!AK4</f>
        <v>0</v>
      </c>
      <c r="B38" s="221"/>
      <c r="C38" s="222"/>
      <c r="D38" s="222"/>
      <c r="E38" s="222"/>
      <c r="F38" s="223"/>
      <c r="G38" s="128">
        <f>'Pauta2-1T '!AK4</f>
        <v>0</v>
      </c>
      <c r="H38" s="221"/>
      <c r="I38" s="222"/>
      <c r="J38" s="222"/>
      <c r="K38" s="223"/>
    </row>
    <row r="39" spans="1:11" ht="21.6" thickBot="1" x14ac:dyDescent="0.3">
      <c r="A39" s="14">
        <f>'Pauta1-1T'!AL4</f>
        <v>0</v>
      </c>
      <c r="B39" s="221"/>
      <c r="C39" s="222"/>
      <c r="D39" s="222"/>
      <c r="E39" s="222"/>
      <c r="F39" s="223"/>
      <c r="G39" s="128">
        <f>'Pauta2-1T '!AL4</f>
        <v>0</v>
      </c>
      <c r="H39" s="221"/>
      <c r="I39" s="222"/>
      <c r="J39" s="222"/>
      <c r="K39" s="223"/>
    </row>
    <row r="40" spans="1:11" ht="21.6" thickBot="1" x14ac:dyDescent="0.3">
      <c r="A40" s="14">
        <f>'Pauta1-1T'!AM4</f>
        <v>0</v>
      </c>
      <c r="B40" s="221"/>
      <c r="C40" s="222"/>
      <c r="D40" s="222"/>
      <c r="E40" s="222"/>
      <c r="F40" s="223"/>
      <c r="G40" s="128">
        <f>'Pauta2-1T '!AM4</f>
        <v>0</v>
      </c>
      <c r="H40" s="221"/>
      <c r="I40" s="222"/>
      <c r="J40" s="222"/>
      <c r="K40" s="223"/>
    </row>
    <row r="41" spans="1:11" ht="21.6" thickBot="1" x14ac:dyDescent="0.3">
      <c r="A41" s="14">
        <f>'Pauta1-1T'!AN4</f>
        <v>0</v>
      </c>
      <c r="B41" s="221"/>
      <c r="C41" s="222"/>
      <c r="D41" s="222"/>
      <c r="E41" s="222"/>
      <c r="F41" s="223"/>
      <c r="G41" s="128">
        <f>'Pauta2-1T '!AN4</f>
        <v>0</v>
      </c>
      <c r="H41" s="221"/>
      <c r="I41" s="222"/>
      <c r="J41" s="222"/>
      <c r="K41" s="223"/>
    </row>
    <row r="42" spans="1:11" ht="21.6" thickBot="1" x14ac:dyDescent="0.3">
      <c r="A42" s="14">
        <f>'Pauta1-1T'!AO4</f>
        <v>0</v>
      </c>
      <c r="B42" s="221"/>
      <c r="C42" s="222"/>
      <c r="D42" s="222"/>
      <c r="E42" s="222"/>
      <c r="F42" s="223"/>
      <c r="G42" s="128">
        <f>'Pauta2-1T '!AO4</f>
        <v>0</v>
      </c>
      <c r="H42" s="221"/>
      <c r="I42" s="222"/>
      <c r="J42" s="222"/>
      <c r="K42" s="223"/>
    </row>
    <row r="43" spans="1:11" ht="21.6" thickBot="1" x14ac:dyDescent="0.3">
      <c r="A43" s="14">
        <f>'Pauta1-1T'!AP4</f>
        <v>0</v>
      </c>
      <c r="B43" s="221"/>
      <c r="C43" s="222"/>
      <c r="D43" s="222"/>
      <c r="E43" s="222"/>
      <c r="F43" s="223"/>
      <c r="G43" s="128">
        <f>'Pauta2-1T '!AP4</f>
        <v>0</v>
      </c>
      <c r="H43" s="221"/>
      <c r="I43" s="222"/>
      <c r="J43" s="222"/>
      <c r="K43" s="223"/>
    </row>
    <row r="44" spans="1:11" ht="18" thickBot="1" x14ac:dyDescent="0.3">
      <c r="A44" s="226" t="s">
        <v>12</v>
      </c>
      <c r="B44" s="227"/>
      <c r="C44" s="227"/>
      <c r="D44" s="227"/>
      <c r="E44" s="227"/>
      <c r="F44" s="227"/>
      <c r="G44" s="227"/>
      <c r="H44" s="227"/>
      <c r="I44" s="227"/>
      <c r="J44" s="227"/>
      <c r="K44" s="228"/>
    </row>
    <row r="45" spans="1:11" ht="18" thickBot="1" x14ac:dyDescent="0.3">
      <c r="A45" s="218"/>
      <c r="B45" s="219"/>
      <c r="C45" s="219"/>
      <c r="D45" s="219"/>
      <c r="E45" s="219"/>
      <c r="F45" s="219"/>
      <c r="G45" s="219"/>
      <c r="H45" s="219"/>
      <c r="I45" s="219"/>
      <c r="J45" s="219"/>
      <c r="K45" s="220"/>
    </row>
    <row r="46" spans="1:11" ht="18" thickBot="1" x14ac:dyDescent="0.3">
      <c r="A46" s="218"/>
      <c r="B46" s="219"/>
      <c r="C46" s="219"/>
      <c r="D46" s="219"/>
      <c r="E46" s="219"/>
      <c r="F46" s="219"/>
      <c r="G46" s="219"/>
      <c r="H46" s="219"/>
      <c r="I46" s="219"/>
      <c r="J46" s="219"/>
      <c r="K46" s="220"/>
    </row>
    <row r="47" spans="1:11" ht="18" thickBot="1" x14ac:dyDescent="0.3">
      <c r="A47" s="218"/>
      <c r="B47" s="219"/>
      <c r="C47" s="219"/>
      <c r="D47" s="219"/>
      <c r="E47" s="219"/>
      <c r="F47" s="219"/>
      <c r="G47" s="219"/>
      <c r="H47" s="219"/>
      <c r="I47" s="219"/>
      <c r="J47" s="219"/>
      <c r="K47" s="220"/>
    </row>
    <row r="48" spans="1:11" ht="18" thickBot="1" x14ac:dyDescent="0.3">
      <c r="A48" s="218"/>
      <c r="B48" s="219"/>
      <c r="C48" s="219"/>
      <c r="D48" s="219"/>
      <c r="E48" s="219"/>
      <c r="F48" s="219"/>
      <c r="G48" s="219"/>
      <c r="H48" s="219"/>
      <c r="I48" s="219"/>
      <c r="J48" s="219"/>
      <c r="K48" s="220"/>
    </row>
    <row r="49" spans="1:11" ht="18" thickBot="1" x14ac:dyDescent="0.3">
      <c r="A49" s="218"/>
      <c r="B49" s="219"/>
      <c r="C49" s="219"/>
      <c r="D49" s="219"/>
      <c r="E49" s="219"/>
      <c r="F49" s="219"/>
      <c r="G49" s="219"/>
      <c r="H49" s="219"/>
      <c r="I49" s="219"/>
      <c r="J49" s="219"/>
      <c r="K49" s="220"/>
    </row>
    <row r="50" spans="1:11" ht="18" thickBot="1" x14ac:dyDescent="0.3">
      <c r="A50" s="218"/>
      <c r="B50" s="219"/>
      <c r="C50" s="219"/>
      <c r="D50" s="219"/>
      <c r="E50" s="219"/>
      <c r="F50" s="219"/>
      <c r="G50" s="219"/>
      <c r="H50" s="219"/>
      <c r="I50" s="219"/>
      <c r="J50" s="219"/>
      <c r="K50" s="220"/>
    </row>
    <row r="51" spans="1:11" ht="18" thickBot="1" x14ac:dyDescent="0.3">
      <c r="A51" s="218"/>
      <c r="B51" s="219"/>
      <c r="C51" s="219"/>
      <c r="D51" s="219"/>
      <c r="E51" s="219"/>
      <c r="F51" s="219"/>
      <c r="G51" s="219"/>
      <c r="H51" s="219"/>
      <c r="I51" s="219"/>
      <c r="J51" s="219"/>
      <c r="K51" s="220"/>
    </row>
    <row r="52" spans="1:11" ht="18" thickBot="1" x14ac:dyDescent="0.3">
      <c r="A52" s="218"/>
      <c r="B52" s="219"/>
      <c r="C52" s="219"/>
      <c r="D52" s="219"/>
      <c r="E52" s="219"/>
      <c r="F52" s="219"/>
      <c r="G52" s="219"/>
      <c r="H52" s="219"/>
      <c r="I52" s="219"/>
      <c r="J52" s="219"/>
      <c r="K52" s="220"/>
    </row>
    <row r="53" spans="1:11" ht="18" thickBot="1" x14ac:dyDescent="0.3">
      <c r="A53" s="218"/>
      <c r="B53" s="219"/>
      <c r="C53" s="219"/>
      <c r="D53" s="219"/>
      <c r="E53" s="219"/>
      <c r="F53" s="219"/>
      <c r="G53" s="219"/>
      <c r="H53" s="219"/>
      <c r="I53" s="219"/>
      <c r="J53" s="219"/>
      <c r="K53" s="220"/>
    </row>
    <row r="54" spans="1:11" ht="18" thickBot="1" x14ac:dyDescent="0.3">
      <c r="A54" s="218"/>
      <c r="B54" s="219"/>
      <c r="C54" s="219"/>
      <c r="D54" s="219"/>
      <c r="E54" s="219"/>
      <c r="F54" s="219"/>
      <c r="G54" s="219"/>
      <c r="H54" s="219"/>
      <c r="I54" s="219"/>
      <c r="J54" s="219"/>
      <c r="K54" s="220"/>
    </row>
    <row r="55" spans="1:11" ht="18" thickBot="1" x14ac:dyDescent="0.3">
      <c r="A55" s="218"/>
      <c r="B55" s="219"/>
      <c r="C55" s="219"/>
      <c r="D55" s="219"/>
      <c r="E55" s="219"/>
      <c r="F55" s="219"/>
      <c r="G55" s="219"/>
      <c r="H55" s="219"/>
      <c r="I55" s="219"/>
      <c r="J55" s="219"/>
      <c r="K55" s="220"/>
    </row>
    <row r="56" spans="1:11" ht="18" thickBot="1" x14ac:dyDescent="0.3">
      <c r="A56" s="218"/>
      <c r="B56" s="219"/>
      <c r="C56" s="219"/>
      <c r="D56" s="219"/>
      <c r="E56" s="219"/>
      <c r="F56" s="219"/>
      <c r="G56" s="219"/>
      <c r="H56" s="219"/>
      <c r="I56" s="219"/>
      <c r="J56" s="219"/>
      <c r="K56" s="220"/>
    </row>
    <row r="57" spans="1:11" ht="18" thickBot="1" x14ac:dyDescent="0.3">
      <c r="A57" s="218"/>
      <c r="B57" s="219"/>
      <c r="C57" s="219"/>
      <c r="D57" s="219"/>
      <c r="E57" s="219"/>
      <c r="F57" s="219"/>
      <c r="G57" s="219"/>
      <c r="H57" s="219"/>
      <c r="I57" s="219"/>
      <c r="J57" s="219"/>
      <c r="K57" s="220"/>
    </row>
    <row r="58" spans="1:11" ht="18" thickBot="1" x14ac:dyDescent="0.3">
      <c r="A58" s="218"/>
      <c r="B58" s="219"/>
      <c r="C58" s="219"/>
      <c r="D58" s="219"/>
      <c r="E58" s="219"/>
      <c r="F58" s="219"/>
      <c r="G58" s="219"/>
      <c r="H58" s="219"/>
      <c r="I58" s="219"/>
      <c r="J58" s="219"/>
      <c r="K58" s="220"/>
    </row>
    <row r="59" spans="1:11" ht="18" thickBot="1" x14ac:dyDescent="0.3">
      <c r="A59" s="218"/>
      <c r="B59" s="219"/>
      <c r="C59" s="219"/>
      <c r="D59" s="219"/>
      <c r="E59" s="219"/>
      <c r="F59" s="219"/>
      <c r="G59" s="219"/>
      <c r="H59" s="219"/>
      <c r="I59" s="219"/>
      <c r="J59" s="219"/>
      <c r="K59" s="220"/>
    </row>
    <row r="60" spans="1:11" ht="18" thickBot="1" x14ac:dyDescent="0.3">
      <c r="A60" s="218"/>
      <c r="B60" s="219"/>
      <c r="C60" s="219"/>
      <c r="D60" s="219"/>
      <c r="E60" s="219"/>
      <c r="F60" s="219"/>
      <c r="G60" s="219"/>
      <c r="H60" s="219"/>
      <c r="I60" s="219"/>
      <c r="J60" s="219"/>
      <c r="K60" s="220"/>
    </row>
    <row r="61" spans="1:11" ht="18" thickBot="1" x14ac:dyDescent="0.3">
      <c r="A61" s="218"/>
      <c r="B61" s="219"/>
      <c r="C61" s="219"/>
      <c r="D61" s="219"/>
      <c r="E61" s="219"/>
      <c r="F61" s="219"/>
      <c r="G61" s="219"/>
      <c r="H61" s="219"/>
      <c r="I61" s="219"/>
      <c r="J61" s="219"/>
      <c r="K61" s="220"/>
    </row>
    <row r="62" spans="1:11" ht="18" thickBot="1" x14ac:dyDescent="0.3">
      <c r="A62" s="218"/>
      <c r="B62" s="219"/>
      <c r="C62" s="219"/>
      <c r="D62" s="219"/>
      <c r="E62" s="219"/>
      <c r="F62" s="219"/>
      <c r="G62" s="219"/>
      <c r="H62" s="219"/>
      <c r="I62" s="219"/>
      <c r="J62" s="219"/>
      <c r="K62" s="220"/>
    </row>
    <row r="63" spans="1:11" ht="18" thickBot="1" x14ac:dyDescent="0.3">
      <c r="A63" s="218"/>
      <c r="B63" s="219"/>
      <c r="C63" s="219"/>
      <c r="D63" s="219"/>
      <c r="E63" s="219"/>
      <c r="F63" s="219"/>
      <c r="G63" s="219"/>
      <c r="H63" s="219"/>
      <c r="I63" s="219"/>
      <c r="J63" s="219"/>
      <c r="K63" s="220"/>
    </row>
    <row r="64" spans="1:11" ht="18" thickBot="1" x14ac:dyDescent="0.3">
      <c r="A64" s="218"/>
      <c r="B64" s="219"/>
      <c r="C64" s="219"/>
      <c r="D64" s="219"/>
      <c r="E64" s="219"/>
      <c r="F64" s="219"/>
      <c r="G64" s="219"/>
      <c r="H64" s="219"/>
      <c r="I64" s="219"/>
      <c r="J64" s="219"/>
      <c r="K64" s="220"/>
    </row>
    <row r="65" spans="1:21" ht="13.8" thickBot="1" x14ac:dyDescent="0.3">
      <c r="A65" s="230"/>
      <c r="B65" s="231"/>
      <c r="C65" s="231"/>
      <c r="D65" s="231"/>
      <c r="E65" s="231"/>
      <c r="F65" s="231"/>
      <c r="G65" s="231"/>
      <c r="H65" s="231"/>
      <c r="I65" s="231"/>
      <c r="J65" s="231"/>
      <c r="K65" s="232"/>
    </row>
    <row r="66" spans="1:21" ht="21" x14ac:dyDescent="0.4">
      <c r="A66" s="56" t="s">
        <v>63</v>
      </c>
      <c r="B66" s="229">
        <f ca="1">TODAY()</f>
        <v>42878</v>
      </c>
      <c r="C66" s="229"/>
      <c r="D66" s="52"/>
      <c r="E66" s="52"/>
      <c r="F66" s="53"/>
      <c r="G66" s="53"/>
      <c r="H66" s="53"/>
      <c r="I66" s="53"/>
      <c r="J66" s="25"/>
      <c r="K66" s="57"/>
      <c r="L66" s="25"/>
      <c r="M66" s="25"/>
      <c r="N66" s="25"/>
      <c r="O66" s="25"/>
      <c r="P66" s="25"/>
      <c r="Q66" s="25"/>
      <c r="R66" s="25"/>
      <c r="S66" s="25"/>
      <c r="T66" s="25"/>
      <c r="U66" s="25"/>
    </row>
    <row r="67" spans="1:21" ht="18.600000000000001" thickBot="1" x14ac:dyDescent="0.4">
      <c r="A67" s="21" t="s">
        <v>61</v>
      </c>
      <c r="B67" s="21"/>
      <c r="C67" s="22"/>
      <c r="D67" s="22"/>
      <c r="E67" s="22"/>
      <c r="F67" s="224" t="s">
        <v>60</v>
      </c>
      <c r="G67" s="224"/>
      <c r="H67" s="224"/>
      <c r="I67" s="224"/>
      <c r="J67" s="22"/>
      <c r="K67" s="58" t="s">
        <v>62</v>
      </c>
      <c r="L67" s="225"/>
      <c r="M67" s="225"/>
      <c r="N67" s="225"/>
      <c r="O67" s="225"/>
      <c r="P67" s="54"/>
      <c r="Q67" s="27"/>
      <c r="R67" s="27"/>
      <c r="S67" s="27"/>
      <c r="T67" s="27"/>
      <c r="U67" s="27"/>
    </row>
    <row r="68" spans="1:21" x14ac:dyDescent="0.25">
      <c r="L68" s="55"/>
      <c r="M68" s="55"/>
      <c r="N68" s="55"/>
      <c r="O68" s="55"/>
      <c r="P68" s="55"/>
      <c r="Q68" s="55"/>
      <c r="R68" s="55"/>
      <c r="S68" s="55"/>
      <c r="T68" s="55"/>
      <c r="U68" s="55"/>
    </row>
    <row r="69" spans="1:21" x14ac:dyDescent="0.25">
      <c r="L69" s="55"/>
      <c r="M69" s="55"/>
      <c r="N69" s="55"/>
      <c r="O69" s="55"/>
      <c r="P69" s="55"/>
      <c r="Q69" s="55"/>
    </row>
    <row r="72" spans="1:21" x14ac:dyDescent="0.25">
      <c r="C72" s="51"/>
    </row>
  </sheetData>
  <customSheetViews>
    <customSheetView guid="{C9E4F979-7D8A-47CA-9AC7-9ACB3647534C}" scale="80" showPageBreaks="1" view="pageLayout">
      <selection activeCell="B9" sqref="B9"/>
      <pageMargins left="0.51181102362204722" right="0.51181102362204722" top="0.59055118110236227" bottom="0.19685039370078741" header="0.51181102362204722" footer="0.31496062992125984"/>
      <printOptions horizontalCentered="1"/>
      <pageSetup paperSize="9" scale="51" orientation="portrait" r:id="rId1"/>
    </customSheetView>
  </customSheetViews>
  <mergeCells count="109">
    <mergeCell ref="A2:A3"/>
    <mergeCell ref="B2:F3"/>
    <mergeCell ref="G2:G3"/>
    <mergeCell ref="H2:K3"/>
    <mergeCell ref="H9:K9"/>
    <mergeCell ref="H7:K7"/>
    <mergeCell ref="H8:K8"/>
    <mergeCell ref="H10:K10"/>
    <mergeCell ref="H11:K11"/>
    <mergeCell ref="H4:K4"/>
    <mergeCell ref="H5:K5"/>
    <mergeCell ref="H6:K6"/>
    <mergeCell ref="B4:F4"/>
    <mergeCell ref="B5:F5"/>
    <mergeCell ref="B6:F6"/>
    <mergeCell ref="B7:F7"/>
    <mergeCell ref="B8:F8"/>
    <mergeCell ref="B9:F9"/>
    <mergeCell ref="B10:F10"/>
    <mergeCell ref="B11:F11"/>
    <mergeCell ref="H14:K14"/>
    <mergeCell ref="H15:K15"/>
    <mergeCell ref="H16:K16"/>
    <mergeCell ref="F67:I67"/>
    <mergeCell ref="L67:O67"/>
    <mergeCell ref="H18:K18"/>
    <mergeCell ref="H19:K19"/>
    <mergeCell ref="H20:K20"/>
    <mergeCell ref="H21:K21"/>
    <mergeCell ref="H22:K22"/>
    <mergeCell ref="A44:K44"/>
    <mergeCell ref="H25:K25"/>
    <mergeCell ref="H26:K26"/>
    <mergeCell ref="H27:K27"/>
    <mergeCell ref="H28:K28"/>
    <mergeCell ref="H29:K29"/>
    <mergeCell ref="H33:K33"/>
    <mergeCell ref="B66:C66"/>
    <mergeCell ref="A65:K65"/>
    <mergeCell ref="B36:F36"/>
    <mergeCell ref="B37:F37"/>
    <mergeCell ref="B38:F38"/>
    <mergeCell ref="A51:K51"/>
    <mergeCell ref="A52:K52"/>
    <mergeCell ref="B26:F26"/>
    <mergeCell ref="B27:F27"/>
    <mergeCell ref="B28:F28"/>
    <mergeCell ref="B29:F29"/>
    <mergeCell ref="B30:F30"/>
    <mergeCell ref="B12:F12"/>
    <mergeCell ref="H17:K17"/>
    <mergeCell ref="H12:K12"/>
    <mergeCell ref="H13:K13"/>
    <mergeCell ref="B21:F21"/>
    <mergeCell ref="B22:F22"/>
    <mergeCell ref="B23:F23"/>
    <mergeCell ref="B24:F24"/>
    <mergeCell ref="B25:F25"/>
    <mergeCell ref="B16:F16"/>
    <mergeCell ref="B17:F17"/>
    <mergeCell ref="B18:F18"/>
    <mergeCell ref="B19:F19"/>
    <mergeCell ref="B20:F20"/>
    <mergeCell ref="H23:K23"/>
    <mergeCell ref="H24:K24"/>
    <mergeCell ref="B13:F13"/>
    <mergeCell ref="B14:F14"/>
    <mergeCell ref="B15:F15"/>
    <mergeCell ref="H43:K43"/>
    <mergeCell ref="H32:K32"/>
    <mergeCell ref="A45:K45"/>
    <mergeCell ref="A46:K46"/>
    <mergeCell ref="A47:K47"/>
    <mergeCell ref="H30:K30"/>
    <mergeCell ref="H31:K31"/>
    <mergeCell ref="B39:F39"/>
    <mergeCell ref="B40:F40"/>
    <mergeCell ref="B41:F41"/>
    <mergeCell ref="B42:F42"/>
    <mergeCell ref="B43:F43"/>
    <mergeCell ref="B31:F31"/>
    <mergeCell ref="B32:F32"/>
    <mergeCell ref="B33:F33"/>
    <mergeCell ref="B34:F34"/>
    <mergeCell ref="B35:F35"/>
    <mergeCell ref="A62:K62"/>
    <mergeCell ref="A63:K63"/>
    <mergeCell ref="A64:K64"/>
    <mergeCell ref="H34:K34"/>
    <mergeCell ref="H35:K35"/>
    <mergeCell ref="H36:K36"/>
    <mergeCell ref="H37:K37"/>
    <mergeCell ref="H38:K38"/>
    <mergeCell ref="H39:K39"/>
    <mergeCell ref="H40:K40"/>
    <mergeCell ref="H41:K41"/>
    <mergeCell ref="H42:K42"/>
    <mergeCell ref="A57:K57"/>
    <mergeCell ref="A58:K58"/>
    <mergeCell ref="A59:K59"/>
    <mergeCell ref="A60:K60"/>
    <mergeCell ref="A61:K61"/>
    <mergeCell ref="A53:K53"/>
    <mergeCell ref="A54:K54"/>
    <mergeCell ref="A55:K55"/>
    <mergeCell ref="A56:K56"/>
    <mergeCell ref="A48:K48"/>
    <mergeCell ref="A49:K49"/>
    <mergeCell ref="A50:K50"/>
  </mergeCells>
  <conditionalFormatting sqref="A4:A6">
    <cfRule type="cellIs" dxfId="34" priority="5" operator="equal">
      <formula>0/jan/1900</formula>
    </cfRule>
  </conditionalFormatting>
  <conditionalFormatting sqref="A7:A43">
    <cfRule type="cellIs" dxfId="33" priority="3" operator="equal">
      <formula>0/jan/1900</formula>
    </cfRule>
  </conditionalFormatting>
  <conditionalFormatting sqref="G4:G43">
    <cfRule type="cellIs" dxfId="32" priority="2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BC56"/>
  <sheetViews>
    <sheetView view="pageBreakPreview" zoomScale="70" zoomScaleNormal="75" zoomScaleSheetLayoutView="70" workbookViewId="0">
      <pane xSplit="2" ySplit="6" topLeftCell="P7" activePane="bottomRight" state="frozen"/>
      <selection activeCell="AX14" sqref="AX14"/>
      <selection pane="topRight" activeCell="AX14" sqref="AX14"/>
      <selection pane="bottomLeft" activeCell="AX14" sqref="AX14"/>
      <selection pane="bottomRight" activeCell="AD10" sqref="AD10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0" t="s">
        <v>65</v>
      </c>
      <c r="B1" s="201"/>
      <c r="C1" s="206" t="s">
        <v>8</v>
      </c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7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 t="s">
        <v>67</v>
      </c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02" t="str">
        <f>'Pauta1-1T'!A2:B2</f>
        <v>1ªM1EMIELE</v>
      </c>
      <c r="B2" s="202"/>
      <c r="C2" s="97" t="s">
        <v>15</v>
      </c>
      <c r="D2" s="80"/>
      <c r="E2" s="91"/>
      <c r="F2" s="94" t="str">
        <f>'Pauta1-1T'!A2:F11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'Pauta1-1T'!U2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04" t="s">
        <v>3</v>
      </c>
      <c r="AS2" s="205"/>
      <c r="AT2" s="205"/>
      <c r="AU2" s="205"/>
      <c r="AV2" s="203" t="s">
        <v>9</v>
      </c>
      <c r="AW2" s="199" t="s">
        <v>4</v>
      </c>
      <c r="AX2" s="198" t="s">
        <v>5</v>
      </c>
      <c r="AY2" s="198" t="s">
        <v>7</v>
      </c>
      <c r="AZ2" s="76" t="s">
        <v>7</v>
      </c>
    </row>
    <row r="3" spans="1:55" s="5" customFormat="1" ht="24.9" customHeight="1" x14ac:dyDescent="0.25">
      <c r="A3" s="208" t="s">
        <v>74</v>
      </c>
      <c r="B3" s="208"/>
      <c r="C3" s="98">
        <v>1</v>
      </c>
      <c r="D3" s="82">
        <v>2</v>
      </c>
      <c r="E3" s="82">
        <v>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COUNT(C4:AP4)+'Pauta2-2T'!AQ6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3"/>
      <c r="AW3" s="199"/>
      <c r="AX3" s="198"/>
      <c r="AY3" s="198"/>
      <c r="AZ3" s="76"/>
    </row>
    <row r="4" spans="1:55" s="5" customFormat="1" ht="50.1" customHeight="1" x14ac:dyDescent="0.25">
      <c r="A4" s="208"/>
      <c r="B4" s="208"/>
      <c r="C4" s="211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212"/>
      <c r="AC4" s="212"/>
      <c r="AD4" s="212"/>
      <c r="AE4" s="212"/>
      <c r="AF4" s="212"/>
      <c r="AG4" s="212"/>
      <c r="AH4" s="212"/>
      <c r="AI4" s="212"/>
      <c r="AJ4" s="212"/>
      <c r="AK4" s="212"/>
      <c r="AL4" s="212"/>
      <c r="AM4" s="212"/>
      <c r="AN4" s="212"/>
      <c r="AO4" s="212"/>
      <c r="AP4" s="212"/>
      <c r="AQ4" s="197" t="s">
        <v>0</v>
      </c>
      <c r="AR4" s="133"/>
      <c r="AS4" s="133"/>
      <c r="AT4" s="133"/>
      <c r="AU4" s="133"/>
      <c r="AV4" s="203"/>
      <c r="AW4" s="199"/>
      <c r="AX4" s="198"/>
      <c r="AY4" s="198"/>
      <c r="AZ4" s="76"/>
    </row>
    <row r="5" spans="1:55" s="5" customFormat="1" ht="24.9" customHeight="1" thickBot="1" x14ac:dyDescent="0.4">
      <c r="A5" s="209" t="s">
        <v>1</v>
      </c>
      <c r="B5" s="209" t="s">
        <v>2</v>
      </c>
      <c r="C5" s="211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2"/>
      <c r="AD5" s="212"/>
      <c r="AE5" s="212"/>
      <c r="AF5" s="212"/>
      <c r="AG5" s="212"/>
      <c r="AH5" s="212"/>
      <c r="AI5" s="212"/>
      <c r="AJ5" s="212"/>
      <c r="AK5" s="212"/>
      <c r="AL5" s="212"/>
      <c r="AM5" s="212"/>
      <c r="AN5" s="212"/>
      <c r="AO5" s="212"/>
      <c r="AP5" s="212"/>
      <c r="AQ5" s="197"/>
      <c r="AR5" s="84" t="s">
        <v>52</v>
      </c>
      <c r="AS5" s="194" t="s">
        <v>75</v>
      </c>
      <c r="AT5" s="84" t="s">
        <v>53</v>
      </c>
      <c r="AU5" s="84" t="s">
        <v>54</v>
      </c>
      <c r="AV5" s="203"/>
      <c r="AW5" s="199"/>
      <c r="AX5" s="198"/>
      <c r="AY5" s="198"/>
      <c r="AZ5" s="76"/>
    </row>
    <row r="6" spans="1:55" s="5" customFormat="1" ht="24.9" customHeight="1" thickBot="1" x14ac:dyDescent="0.3">
      <c r="A6" s="209"/>
      <c r="B6" s="209"/>
      <c r="C6" s="211"/>
      <c r="D6" s="212"/>
      <c r="E6" s="212"/>
      <c r="F6" s="212"/>
      <c r="G6" s="212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  <c r="AC6" s="212"/>
      <c r="AD6" s="212"/>
      <c r="AE6" s="212"/>
      <c r="AF6" s="212"/>
      <c r="AG6" s="212"/>
      <c r="AH6" s="212"/>
      <c r="AI6" s="212"/>
      <c r="AJ6" s="212"/>
      <c r="AK6" s="212"/>
      <c r="AL6" s="212"/>
      <c r="AM6" s="212"/>
      <c r="AN6" s="212"/>
      <c r="AO6" s="212"/>
      <c r="AP6" s="212"/>
      <c r="AQ6" s="83">
        <f>COUNT(C4:AP4)</f>
        <v>0</v>
      </c>
      <c r="AR6" s="111"/>
      <c r="AS6" s="112">
        <v>10</v>
      </c>
      <c r="AT6" s="112"/>
      <c r="AU6" s="113"/>
      <c r="AV6" s="203"/>
      <c r="AW6" s="199"/>
      <c r="AX6" s="198"/>
      <c r="AY6" s="198"/>
      <c r="AZ6" s="77"/>
    </row>
    <row r="7" spans="1:55" s="5" customFormat="1" ht="24.9" customHeight="1" thickBot="1" x14ac:dyDescent="0.45">
      <c r="A7" s="60">
        <v>1</v>
      </c>
      <c r="B7" s="61" t="str">
        <f>'Pauta1-1T'!B7</f>
        <v>ARIELY GARCIA DA SILVA</v>
      </c>
      <c r="C7" s="136" t="s">
        <v>48</v>
      </c>
      <c r="D7" s="136" t="s">
        <v>48</v>
      </c>
      <c r="E7" s="136" t="s">
        <v>48</v>
      </c>
      <c r="F7" s="136" t="s">
        <v>48</v>
      </c>
      <c r="G7" s="136" t="s">
        <v>48</v>
      </c>
      <c r="H7" s="136" t="s">
        <v>48</v>
      </c>
      <c r="I7" s="136" t="s">
        <v>48</v>
      </c>
      <c r="J7" s="136" t="s">
        <v>48</v>
      </c>
      <c r="K7" s="136" t="s">
        <v>48</v>
      </c>
      <c r="L7" s="136" t="s">
        <v>48</v>
      </c>
      <c r="M7" s="136" t="s">
        <v>48</v>
      </c>
      <c r="N7" s="136" t="s">
        <v>48</v>
      </c>
      <c r="O7" s="136" t="s">
        <v>48</v>
      </c>
      <c r="P7" s="136" t="s">
        <v>48</v>
      </c>
      <c r="Q7" s="136" t="s">
        <v>48</v>
      </c>
      <c r="R7" s="136" t="s">
        <v>48</v>
      </c>
      <c r="S7" s="136" t="s">
        <v>48</v>
      </c>
      <c r="T7" s="136" t="s">
        <v>48</v>
      </c>
      <c r="U7" s="136" t="s">
        <v>48</v>
      </c>
      <c r="V7" s="136" t="s">
        <v>48</v>
      </c>
      <c r="W7" s="136" t="s">
        <v>48</v>
      </c>
      <c r="X7" s="136" t="s">
        <v>48</v>
      </c>
      <c r="Y7" s="136" t="s">
        <v>48</v>
      </c>
      <c r="Z7" s="136" t="s">
        <v>48</v>
      </c>
      <c r="AA7" s="136" t="s">
        <v>48</v>
      </c>
      <c r="AB7" s="136" t="s">
        <v>48</v>
      </c>
      <c r="AC7" s="136" t="s">
        <v>48</v>
      </c>
      <c r="AD7" s="136" t="s">
        <v>48</v>
      </c>
      <c r="AE7" s="136" t="s">
        <v>48</v>
      </c>
      <c r="AF7" s="136" t="s">
        <v>48</v>
      </c>
      <c r="AG7" s="136" t="s">
        <v>48</v>
      </c>
      <c r="AH7" s="136" t="s">
        <v>48</v>
      </c>
      <c r="AI7" s="136" t="s">
        <v>48</v>
      </c>
      <c r="AJ7" s="136" t="s">
        <v>48</v>
      </c>
      <c r="AK7" s="136" t="s">
        <v>48</v>
      </c>
      <c r="AL7" s="136" t="s">
        <v>48</v>
      </c>
      <c r="AM7" s="136" t="s">
        <v>48</v>
      </c>
      <c r="AN7" s="136" t="s">
        <v>48</v>
      </c>
      <c r="AO7" s="136" t="s">
        <v>48</v>
      </c>
      <c r="AP7" s="136" t="s">
        <v>48</v>
      </c>
      <c r="AQ7" s="103">
        <f>COUNTIF(C7:AP7,"f")</f>
        <v>0</v>
      </c>
      <c r="AR7" s="138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'Pauta1-1T'!B8</f>
        <v>ATHOS HENRIQUE PINTO DEOCLECIO</v>
      </c>
      <c r="C8" s="136" t="s">
        <v>48</v>
      </c>
      <c r="D8" s="136" t="s">
        <v>48</v>
      </c>
      <c r="E8" s="136" t="s">
        <v>48</v>
      </c>
      <c r="F8" s="136" t="s">
        <v>48</v>
      </c>
      <c r="G8" s="136" t="s">
        <v>48</v>
      </c>
      <c r="H8" s="136" t="s">
        <v>48</v>
      </c>
      <c r="I8" s="136" t="s">
        <v>48</v>
      </c>
      <c r="J8" s="136" t="s">
        <v>48</v>
      </c>
      <c r="K8" s="136" t="s">
        <v>48</v>
      </c>
      <c r="L8" s="136" t="s">
        <v>48</v>
      </c>
      <c r="M8" s="136" t="s">
        <v>48</v>
      </c>
      <c r="N8" s="136" t="s">
        <v>48</v>
      </c>
      <c r="O8" s="136" t="s">
        <v>48</v>
      </c>
      <c r="P8" s="136" t="s">
        <v>48</v>
      </c>
      <c r="Q8" s="136" t="s">
        <v>48</v>
      </c>
      <c r="R8" s="136" t="s">
        <v>48</v>
      </c>
      <c r="S8" s="136" t="s">
        <v>48</v>
      </c>
      <c r="T8" s="136" t="s">
        <v>48</v>
      </c>
      <c r="U8" s="136" t="s">
        <v>48</v>
      </c>
      <c r="V8" s="136" t="s">
        <v>48</v>
      </c>
      <c r="W8" s="136" t="s">
        <v>48</v>
      </c>
      <c r="X8" s="136" t="s">
        <v>48</v>
      </c>
      <c r="Y8" s="136" t="s">
        <v>48</v>
      </c>
      <c r="Z8" s="136" t="s">
        <v>48</v>
      </c>
      <c r="AA8" s="136" t="s">
        <v>48</v>
      </c>
      <c r="AB8" s="136" t="s">
        <v>48</v>
      </c>
      <c r="AC8" s="136" t="s">
        <v>48</v>
      </c>
      <c r="AD8" s="136" t="s">
        <v>48</v>
      </c>
      <c r="AE8" s="136" t="s">
        <v>48</v>
      </c>
      <c r="AF8" s="136" t="s">
        <v>48</v>
      </c>
      <c r="AG8" s="136" t="s">
        <v>48</v>
      </c>
      <c r="AH8" s="136" t="s">
        <v>48</v>
      </c>
      <c r="AI8" s="136" t="s">
        <v>48</v>
      </c>
      <c r="AJ8" s="136" t="s">
        <v>48</v>
      </c>
      <c r="AK8" s="136" t="s">
        <v>48</v>
      </c>
      <c r="AL8" s="136" t="s">
        <v>48</v>
      </c>
      <c r="AM8" s="136" t="s">
        <v>48</v>
      </c>
      <c r="AN8" s="136" t="s">
        <v>48</v>
      </c>
      <c r="AO8" s="136" t="s">
        <v>48</v>
      </c>
      <c r="AP8" s="136" t="s">
        <v>48</v>
      </c>
      <c r="AQ8" s="103">
        <f>COUNTIF(C8:AP8,"f")</f>
        <v>0</v>
      </c>
      <c r="AR8" s="136"/>
      <c r="AS8" s="193"/>
      <c r="AT8" s="136"/>
      <c r="AU8" s="136"/>
      <c r="AV8" s="87"/>
      <c r="AW8" s="89">
        <f t="shared" ref="AW8:AW56" si="0">SUM(AR8,AT8,AU8)+SUM(MAX(AS8,AV8))</f>
        <v>0</v>
      </c>
      <c r="AX8" s="87"/>
      <c r="AY8" s="89">
        <f t="shared" ref="AY8:AY56" si="1"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'Pauta1-1T'!B9</f>
        <v xml:space="preserve">BRENO DE PAULA ANDRADE </v>
      </c>
      <c r="C9" s="136" t="s">
        <v>48</v>
      </c>
      <c r="D9" s="136" t="s">
        <v>48</v>
      </c>
      <c r="E9" s="136" t="s">
        <v>48</v>
      </c>
      <c r="F9" s="136" t="s">
        <v>48</v>
      </c>
      <c r="G9" s="136" t="s">
        <v>48</v>
      </c>
      <c r="H9" s="136" t="s">
        <v>48</v>
      </c>
      <c r="I9" s="136" t="s">
        <v>48</v>
      </c>
      <c r="J9" s="136" t="s">
        <v>48</v>
      </c>
      <c r="K9" s="136" t="s">
        <v>48</v>
      </c>
      <c r="L9" s="136" t="s">
        <v>48</v>
      </c>
      <c r="M9" s="136" t="s">
        <v>48</v>
      </c>
      <c r="N9" s="136" t="s">
        <v>48</v>
      </c>
      <c r="O9" s="136" t="s">
        <v>48</v>
      </c>
      <c r="P9" s="136" t="s">
        <v>48</v>
      </c>
      <c r="Q9" s="136" t="s">
        <v>48</v>
      </c>
      <c r="R9" s="136" t="s">
        <v>48</v>
      </c>
      <c r="S9" s="136" t="s">
        <v>48</v>
      </c>
      <c r="T9" s="136" t="s">
        <v>48</v>
      </c>
      <c r="U9" s="136" t="s">
        <v>48</v>
      </c>
      <c r="V9" s="136" t="s">
        <v>48</v>
      </c>
      <c r="W9" s="136" t="s">
        <v>48</v>
      </c>
      <c r="X9" s="136" t="s">
        <v>48</v>
      </c>
      <c r="Y9" s="136" t="s">
        <v>48</v>
      </c>
      <c r="Z9" s="136" t="s">
        <v>48</v>
      </c>
      <c r="AA9" s="136" t="s">
        <v>48</v>
      </c>
      <c r="AB9" s="136" t="s">
        <v>48</v>
      </c>
      <c r="AC9" s="136" t="s">
        <v>48</v>
      </c>
      <c r="AD9" s="136" t="s">
        <v>48</v>
      </c>
      <c r="AE9" s="136" t="s">
        <v>48</v>
      </c>
      <c r="AF9" s="136" t="s">
        <v>48</v>
      </c>
      <c r="AG9" s="136" t="s">
        <v>48</v>
      </c>
      <c r="AH9" s="136" t="s">
        <v>48</v>
      </c>
      <c r="AI9" s="136" t="s">
        <v>48</v>
      </c>
      <c r="AJ9" s="136" t="s">
        <v>48</v>
      </c>
      <c r="AK9" s="136" t="s">
        <v>48</v>
      </c>
      <c r="AL9" s="136" t="s">
        <v>48</v>
      </c>
      <c r="AM9" s="136" t="s">
        <v>48</v>
      </c>
      <c r="AN9" s="136" t="s">
        <v>48</v>
      </c>
      <c r="AO9" s="136" t="s">
        <v>48</v>
      </c>
      <c r="AP9" s="136" t="s">
        <v>48</v>
      </c>
      <c r="AQ9" s="103">
        <f t="shared" ref="AQ9:AQ56" si="2">COUNTIF(C9:AP9,"f")</f>
        <v>0</v>
      </c>
      <c r="AR9" s="138"/>
      <c r="AS9" s="87"/>
      <c r="AT9" s="129"/>
      <c r="AU9" s="87"/>
      <c r="AV9" s="87"/>
      <c r="AW9" s="89">
        <f t="shared" si="0"/>
        <v>0</v>
      </c>
      <c r="AX9" s="87"/>
      <c r="AY9" s="89">
        <f t="shared" si="1"/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0">
        <v>4</v>
      </c>
      <c r="B10" s="61" t="str">
        <f>'Pauta1-1T'!B10</f>
        <v>BRENO RODRIGUES E SILVA</v>
      </c>
      <c r="C10" s="136" t="s">
        <v>48</v>
      </c>
      <c r="D10" s="136" t="s">
        <v>48</v>
      </c>
      <c r="E10" s="136" t="s">
        <v>48</v>
      </c>
      <c r="F10" s="136" t="s">
        <v>48</v>
      </c>
      <c r="G10" s="136" t="s">
        <v>48</v>
      </c>
      <c r="H10" s="136" t="s">
        <v>48</v>
      </c>
      <c r="I10" s="136" t="s">
        <v>48</v>
      </c>
      <c r="J10" s="136" t="s">
        <v>48</v>
      </c>
      <c r="K10" s="136" t="s">
        <v>48</v>
      </c>
      <c r="L10" s="136" t="s">
        <v>48</v>
      </c>
      <c r="M10" s="136" t="s">
        <v>48</v>
      </c>
      <c r="N10" s="136" t="s">
        <v>48</v>
      </c>
      <c r="O10" s="136" t="s">
        <v>48</v>
      </c>
      <c r="P10" s="136" t="s">
        <v>48</v>
      </c>
      <c r="Q10" s="136" t="s">
        <v>48</v>
      </c>
      <c r="R10" s="136" t="s">
        <v>48</v>
      </c>
      <c r="S10" s="136" t="s">
        <v>48</v>
      </c>
      <c r="T10" s="136" t="s">
        <v>48</v>
      </c>
      <c r="U10" s="136" t="s">
        <v>48</v>
      </c>
      <c r="V10" s="136" t="s">
        <v>48</v>
      </c>
      <c r="W10" s="136" t="s">
        <v>48</v>
      </c>
      <c r="X10" s="136" t="s">
        <v>48</v>
      </c>
      <c r="Y10" s="136" t="s">
        <v>48</v>
      </c>
      <c r="Z10" s="136" t="s">
        <v>48</v>
      </c>
      <c r="AA10" s="136" t="s">
        <v>48</v>
      </c>
      <c r="AB10" s="136" t="s">
        <v>48</v>
      </c>
      <c r="AC10" s="136" t="s">
        <v>48</v>
      </c>
      <c r="AD10" s="136" t="s">
        <v>48</v>
      </c>
      <c r="AE10" s="136" t="s">
        <v>48</v>
      </c>
      <c r="AF10" s="136" t="s">
        <v>48</v>
      </c>
      <c r="AG10" s="136" t="s">
        <v>48</v>
      </c>
      <c r="AH10" s="136" t="s">
        <v>48</v>
      </c>
      <c r="AI10" s="136" t="s">
        <v>48</v>
      </c>
      <c r="AJ10" s="136" t="s">
        <v>48</v>
      </c>
      <c r="AK10" s="136" t="s">
        <v>48</v>
      </c>
      <c r="AL10" s="136" t="s">
        <v>48</v>
      </c>
      <c r="AM10" s="136" t="s">
        <v>48</v>
      </c>
      <c r="AN10" s="136" t="s">
        <v>48</v>
      </c>
      <c r="AO10" s="136" t="s">
        <v>48</v>
      </c>
      <c r="AP10" s="136" t="s">
        <v>48</v>
      </c>
      <c r="AQ10" s="103">
        <f t="shared" si="2"/>
        <v>0</v>
      </c>
      <c r="AR10" s="138"/>
      <c r="AS10" s="87"/>
      <c r="AT10" s="129"/>
      <c r="AU10" s="130"/>
      <c r="AV10" s="87"/>
      <c r="AW10" s="89">
        <f t="shared" si="0"/>
        <v>0</v>
      </c>
      <c r="AX10" s="87"/>
      <c r="AY10" s="89">
        <f t="shared" si="1"/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'Pauta1-1T'!B11</f>
        <v>BRUNNELLY LAYSA DOS SANTOS BARROS</v>
      </c>
      <c r="C11" s="136" t="s">
        <v>48</v>
      </c>
      <c r="D11" s="136" t="s">
        <v>48</v>
      </c>
      <c r="E11" s="136" t="s">
        <v>48</v>
      </c>
      <c r="F11" s="136" t="s">
        <v>48</v>
      </c>
      <c r="G11" s="136" t="s">
        <v>48</v>
      </c>
      <c r="H11" s="136" t="s">
        <v>48</v>
      </c>
      <c r="I11" s="136" t="s">
        <v>48</v>
      </c>
      <c r="J11" s="136" t="s">
        <v>48</v>
      </c>
      <c r="K11" s="136" t="s">
        <v>48</v>
      </c>
      <c r="L11" s="136" t="s">
        <v>48</v>
      </c>
      <c r="M11" s="136" t="s">
        <v>48</v>
      </c>
      <c r="N11" s="136" t="s">
        <v>48</v>
      </c>
      <c r="O11" s="136" t="s">
        <v>48</v>
      </c>
      <c r="P11" s="136" t="s">
        <v>48</v>
      </c>
      <c r="Q11" s="136" t="s">
        <v>48</v>
      </c>
      <c r="R11" s="136" t="s">
        <v>48</v>
      </c>
      <c r="S11" s="136" t="s">
        <v>48</v>
      </c>
      <c r="T11" s="136" t="s">
        <v>48</v>
      </c>
      <c r="U11" s="136" t="s">
        <v>48</v>
      </c>
      <c r="V11" s="136" t="s">
        <v>48</v>
      </c>
      <c r="W11" s="136" t="s">
        <v>48</v>
      </c>
      <c r="X11" s="136" t="s">
        <v>48</v>
      </c>
      <c r="Y11" s="136" t="s">
        <v>48</v>
      </c>
      <c r="Z11" s="136" t="s">
        <v>48</v>
      </c>
      <c r="AA11" s="136" t="s">
        <v>48</v>
      </c>
      <c r="AB11" s="136" t="s">
        <v>48</v>
      </c>
      <c r="AC11" s="136" t="s">
        <v>48</v>
      </c>
      <c r="AD11" s="136" t="s">
        <v>48</v>
      </c>
      <c r="AE11" s="136" t="s">
        <v>48</v>
      </c>
      <c r="AF11" s="136" t="s">
        <v>48</v>
      </c>
      <c r="AG11" s="136" t="s">
        <v>48</v>
      </c>
      <c r="AH11" s="136" t="s">
        <v>48</v>
      </c>
      <c r="AI11" s="136" t="s">
        <v>48</v>
      </c>
      <c r="AJ11" s="136" t="s">
        <v>48</v>
      </c>
      <c r="AK11" s="136" t="s">
        <v>48</v>
      </c>
      <c r="AL11" s="136" t="s">
        <v>48</v>
      </c>
      <c r="AM11" s="136" t="s">
        <v>48</v>
      </c>
      <c r="AN11" s="136" t="s">
        <v>48</v>
      </c>
      <c r="AO11" s="136" t="s">
        <v>48</v>
      </c>
      <c r="AP11" s="136" t="s">
        <v>48</v>
      </c>
      <c r="AQ11" s="103">
        <f t="shared" si="2"/>
        <v>0</v>
      </c>
      <c r="AR11" s="138"/>
      <c r="AS11" s="146"/>
      <c r="AT11" s="132"/>
      <c r="AU11" s="132"/>
      <c r="AV11" s="87"/>
      <c r="AW11" s="89">
        <f t="shared" si="0"/>
        <v>0</v>
      </c>
      <c r="AX11" s="87"/>
      <c r="AY11" s="89">
        <f t="shared" si="1"/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'Pauta1-1T'!B12</f>
        <v>CARLOS EDUARDO TORRES SOARES DA CRUZ</v>
      </c>
      <c r="C12" s="136" t="s">
        <v>48</v>
      </c>
      <c r="D12" s="136" t="s">
        <v>48</v>
      </c>
      <c r="E12" s="136" t="s">
        <v>48</v>
      </c>
      <c r="F12" s="136" t="s">
        <v>48</v>
      </c>
      <c r="G12" s="136" t="s">
        <v>48</v>
      </c>
      <c r="H12" s="136" t="s">
        <v>48</v>
      </c>
      <c r="I12" s="136" t="s">
        <v>48</v>
      </c>
      <c r="J12" s="136" t="s">
        <v>48</v>
      </c>
      <c r="K12" s="136" t="s">
        <v>48</v>
      </c>
      <c r="L12" s="136" t="s">
        <v>48</v>
      </c>
      <c r="M12" s="136" t="s">
        <v>48</v>
      </c>
      <c r="N12" s="136" t="s">
        <v>48</v>
      </c>
      <c r="O12" s="136" t="s">
        <v>48</v>
      </c>
      <c r="P12" s="136" t="s">
        <v>48</v>
      </c>
      <c r="Q12" s="136" t="s">
        <v>48</v>
      </c>
      <c r="R12" s="136" t="s">
        <v>48</v>
      </c>
      <c r="S12" s="136" t="s">
        <v>48</v>
      </c>
      <c r="T12" s="136" t="s">
        <v>48</v>
      </c>
      <c r="U12" s="136" t="s">
        <v>48</v>
      </c>
      <c r="V12" s="136" t="s">
        <v>48</v>
      </c>
      <c r="W12" s="136" t="s">
        <v>48</v>
      </c>
      <c r="X12" s="136" t="s">
        <v>48</v>
      </c>
      <c r="Y12" s="136" t="s">
        <v>48</v>
      </c>
      <c r="Z12" s="136" t="s">
        <v>48</v>
      </c>
      <c r="AA12" s="136" t="s">
        <v>48</v>
      </c>
      <c r="AB12" s="136" t="s">
        <v>48</v>
      </c>
      <c r="AC12" s="136" t="s">
        <v>48</v>
      </c>
      <c r="AD12" s="136" t="s">
        <v>48</v>
      </c>
      <c r="AE12" s="136" t="s">
        <v>48</v>
      </c>
      <c r="AF12" s="136" t="s">
        <v>48</v>
      </c>
      <c r="AG12" s="136" t="s">
        <v>48</v>
      </c>
      <c r="AH12" s="136" t="s">
        <v>48</v>
      </c>
      <c r="AI12" s="136" t="s">
        <v>48</v>
      </c>
      <c r="AJ12" s="136" t="s">
        <v>48</v>
      </c>
      <c r="AK12" s="136" t="s">
        <v>48</v>
      </c>
      <c r="AL12" s="136" t="s">
        <v>48</v>
      </c>
      <c r="AM12" s="136" t="s">
        <v>48</v>
      </c>
      <c r="AN12" s="136" t="s">
        <v>48</v>
      </c>
      <c r="AO12" s="136" t="s">
        <v>48</v>
      </c>
      <c r="AP12" s="136" t="s">
        <v>48</v>
      </c>
      <c r="AQ12" s="103">
        <f t="shared" si="2"/>
        <v>0</v>
      </c>
      <c r="AR12" s="138"/>
      <c r="AS12" s="87"/>
      <c r="AT12" s="129"/>
      <c r="AU12" s="87"/>
      <c r="AV12" s="87"/>
      <c r="AW12" s="89">
        <f t="shared" si="0"/>
        <v>0</v>
      </c>
      <c r="AX12" s="87"/>
      <c r="AY12" s="89">
        <f t="shared" si="1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'Pauta1-1T'!B13</f>
        <v>CHARLES DOS SANTOS JUNIOR</v>
      </c>
      <c r="C13" s="136" t="s">
        <v>48</v>
      </c>
      <c r="D13" s="136" t="s">
        <v>48</v>
      </c>
      <c r="E13" s="136" t="s">
        <v>48</v>
      </c>
      <c r="F13" s="136" t="s">
        <v>48</v>
      </c>
      <c r="G13" s="136" t="s">
        <v>48</v>
      </c>
      <c r="H13" s="136" t="s">
        <v>48</v>
      </c>
      <c r="I13" s="136" t="s">
        <v>48</v>
      </c>
      <c r="J13" s="136" t="s">
        <v>48</v>
      </c>
      <c r="K13" s="136" t="s">
        <v>48</v>
      </c>
      <c r="L13" s="136" t="s">
        <v>48</v>
      </c>
      <c r="M13" s="136" t="s">
        <v>48</v>
      </c>
      <c r="N13" s="136" t="s">
        <v>48</v>
      </c>
      <c r="O13" s="136" t="s">
        <v>48</v>
      </c>
      <c r="P13" s="136" t="s">
        <v>48</v>
      </c>
      <c r="Q13" s="136" t="s">
        <v>48</v>
      </c>
      <c r="R13" s="136" t="s">
        <v>48</v>
      </c>
      <c r="S13" s="136" t="s">
        <v>48</v>
      </c>
      <c r="T13" s="136" t="s">
        <v>48</v>
      </c>
      <c r="U13" s="136" t="s">
        <v>48</v>
      </c>
      <c r="V13" s="136" t="s">
        <v>48</v>
      </c>
      <c r="W13" s="136" t="s">
        <v>48</v>
      </c>
      <c r="X13" s="136" t="s">
        <v>48</v>
      </c>
      <c r="Y13" s="136" t="s">
        <v>48</v>
      </c>
      <c r="Z13" s="136" t="s">
        <v>48</v>
      </c>
      <c r="AA13" s="136" t="s">
        <v>48</v>
      </c>
      <c r="AB13" s="136" t="s">
        <v>48</v>
      </c>
      <c r="AC13" s="136" t="s">
        <v>48</v>
      </c>
      <c r="AD13" s="136" t="s">
        <v>48</v>
      </c>
      <c r="AE13" s="136" t="s">
        <v>48</v>
      </c>
      <c r="AF13" s="136" t="s">
        <v>48</v>
      </c>
      <c r="AG13" s="136" t="s">
        <v>48</v>
      </c>
      <c r="AH13" s="136" t="s">
        <v>48</v>
      </c>
      <c r="AI13" s="136" t="s">
        <v>48</v>
      </c>
      <c r="AJ13" s="136" t="s">
        <v>48</v>
      </c>
      <c r="AK13" s="136" t="s">
        <v>48</v>
      </c>
      <c r="AL13" s="136" t="s">
        <v>48</v>
      </c>
      <c r="AM13" s="136" t="s">
        <v>48</v>
      </c>
      <c r="AN13" s="136" t="s">
        <v>48</v>
      </c>
      <c r="AO13" s="136" t="s">
        <v>48</v>
      </c>
      <c r="AP13" s="136" t="s">
        <v>48</v>
      </c>
      <c r="AQ13" s="103">
        <f t="shared" si="2"/>
        <v>0</v>
      </c>
      <c r="AR13" s="138"/>
      <c r="AS13" s="87"/>
      <c r="AT13" s="129"/>
      <c r="AU13" s="87"/>
      <c r="AV13" s="87"/>
      <c r="AW13" s="89">
        <f t="shared" si="0"/>
        <v>0</v>
      </c>
      <c r="AX13" s="87"/>
      <c r="AY13" s="89">
        <f t="shared" si="1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'Pauta1-1T'!B14</f>
        <v>CHRISTOPHER DAMASIO PEREIRA TORQUATO</v>
      </c>
      <c r="C14" s="136" t="s">
        <v>48</v>
      </c>
      <c r="D14" s="136" t="s">
        <v>48</v>
      </c>
      <c r="E14" s="136" t="s">
        <v>48</v>
      </c>
      <c r="F14" s="136" t="s">
        <v>48</v>
      </c>
      <c r="G14" s="136" t="s">
        <v>48</v>
      </c>
      <c r="H14" s="136" t="s">
        <v>48</v>
      </c>
      <c r="I14" s="136" t="s">
        <v>48</v>
      </c>
      <c r="J14" s="136" t="s">
        <v>48</v>
      </c>
      <c r="K14" s="136" t="s">
        <v>48</v>
      </c>
      <c r="L14" s="136" t="s">
        <v>48</v>
      </c>
      <c r="M14" s="136" t="s">
        <v>48</v>
      </c>
      <c r="N14" s="136" t="s">
        <v>48</v>
      </c>
      <c r="O14" s="136" t="s">
        <v>48</v>
      </c>
      <c r="P14" s="136" t="s">
        <v>48</v>
      </c>
      <c r="Q14" s="136" t="s">
        <v>48</v>
      </c>
      <c r="R14" s="136" t="s">
        <v>48</v>
      </c>
      <c r="S14" s="136" t="s">
        <v>48</v>
      </c>
      <c r="T14" s="136" t="s">
        <v>48</v>
      </c>
      <c r="U14" s="136" t="s">
        <v>48</v>
      </c>
      <c r="V14" s="136" t="s">
        <v>48</v>
      </c>
      <c r="W14" s="136" t="s">
        <v>48</v>
      </c>
      <c r="X14" s="136" t="s">
        <v>48</v>
      </c>
      <c r="Y14" s="136" t="s">
        <v>48</v>
      </c>
      <c r="Z14" s="136" t="s">
        <v>48</v>
      </c>
      <c r="AA14" s="136" t="s">
        <v>48</v>
      </c>
      <c r="AB14" s="136" t="s">
        <v>48</v>
      </c>
      <c r="AC14" s="136" t="s">
        <v>48</v>
      </c>
      <c r="AD14" s="136" t="s">
        <v>48</v>
      </c>
      <c r="AE14" s="136" t="s">
        <v>48</v>
      </c>
      <c r="AF14" s="136" t="s">
        <v>48</v>
      </c>
      <c r="AG14" s="136" t="s">
        <v>48</v>
      </c>
      <c r="AH14" s="136" t="s">
        <v>48</v>
      </c>
      <c r="AI14" s="136" t="s">
        <v>48</v>
      </c>
      <c r="AJ14" s="136" t="s">
        <v>48</v>
      </c>
      <c r="AK14" s="136" t="s">
        <v>48</v>
      </c>
      <c r="AL14" s="136" t="s">
        <v>48</v>
      </c>
      <c r="AM14" s="136" t="s">
        <v>48</v>
      </c>
      <c r="AN14" s="136" t="s">
        <v>48</v>
      </c>
      <c r="AO14" s="136" t="s">
        <v>48</v>
      </c>
      <c r="AP14" s="136" t="s">
        <v>48</v>
      </c>
      <c r="AQ14" s="103">
        <f t="shared" si="2"/>
        <v>0</v>
      </c>
      <c r="AR14" s="138"/>
      <c r="AS14" s="87"/>
      <c r="AT14" s="129"/>
      <c r="AU14" s="87"/>
      <c r="AV14" s="87"/>
      <c r="AW14" s="89">
        <f t="shared" si="0"/>
        <v>0</v>
      </c>
      <c r="AX14" s="87"/>
      <c r="AY14" s="89">
        <f t="shared" si="1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'Pauta1-1T'!B15</f>
        <v>CLARYSSE ALESSANDRA SANTOS CRUZ</v>
      </c>
      <c r="C15" s="136" t="s">
        <v>48</v>
      </c>
      <c r="D15" s="136" t="s">
        <v>48</v>
      </c>
      <c r="E15" s="136" t="s">
        <v>48</v>
      </c>
      <c r="F15" s="136" t="s">
        <v>48</v>
      </c>
      <c r="G15" s="136" t="s">
        <v>48</v>
      </c>
      <c r="H15" s="136" t="s">
        <v>48</v>
      </c>
      <c r="I15" s="136" t="s">
        <v>48</v>
      </c>
      <c r="J15" s="136" t="s">
        <v>48</v>
      </c>
      <c r="K15" s="136" t="s">
        <v>48</v>
      </c>
      <c r="L15" s="136" t="s">
        <v>48</v>
      </c>
      <c r="M15" s="136" t="s">
        <v>48</v>
      </c>
      <c r="N15" s="136" t="s">
        <v>48</v>
      </c>
      <c r="O15" s="136" t="s">
        <v>48</v>
      </c>
      <c r="P15" s="136" t="s">
        <v>48</v>
      </c>
      <c r="Q15" s="136" t="s">
        <v>48</v>
      </c>
      <c r="R15" s="136" t="s">
        <v>48</v>
      </c>
      <c r="S15" s="136" t="s">
        <v>48</v>
      </c>
      <c r="T15" s="136" t="s">
        <v>48</v>
      </c>
      <c r="U15" s="136" t="s">
        <v>48</v>
      </c>
      <c r="V15" s="136" t="s">
        <v>48</v>
      </c>
      <c r="W15" s="136" t="s">
        <v>48</v>
      </c>
      <c r="X15" s="136" t="s">
        <v>48</v>
      </c>
      <c r="Y15" s="136" t="s">
        <v>48</v>
      </c>
      <c r="Z15" s="136" t="s">
        <v>48</v>
      </c>
      <c r="AA15" s="136" t="s">
        <v>48</v>
      </c>
      <c r="AB15" s="136" t="s">
        <v>48</v>
      </c>
      <c r="AC15" s="136" t="s">
        <v>48</v>
      </c>
      <c r="AD15" s="136" t="s">
        <v>48</v>
      </c>
      <c r="AE15" s="136" t="s">
        <v>48</v>
      </c>
      <c r="AF15" s="136" t="s">
        <v>48</v>
      </c>
      <c r="AG15" s="136" t="s">
        <v>48</v>
      </c>
      <c r="AH15" s="136" t="s">
        <v>48</v>
      </c>
      <c r="AI15" s="136" t="s">
        <v>48</v>
      </c>
      <c r="AJ15" s="136" t="s">
        <v>48</v>
      </c>
      <c r="AK15" s="136" t="s">
        <v>48</v>
      </c>
      <c r="AL15" s="136" t="s">
        <v>48</v>
      </c>
      <c r="AM15" s="136" t="s">
        <v>48</v>
      </c>
      <c r="AN15" s="136" t="s">
        <v>48</v>
      </c>
      <c r="AO15" s="136" t="s">
        <v>48</v>
      </c>
      <c r="AP15" s="136" t="s">
        <v>48</v>
      </c>
      <c r="AQ15" s="103">
        <f t="shared" si="2"/>
        <v>0</v>
      </c>
      <c r="AR15" s="138"/>
      <c r="AS15" s="87"/>
      <c r="AT15" s="129"/>
      <c r="AU15" s="130"/>
      <c r="AV15" s="87"/>
      <c r="AW15" s="89">
        <f t="shared" si="0"/>
        <v>0</v>
      </c>
      <c r="AX15" s="87"/>
      <c r="AY15" s="89">
        <f t="shared" si="1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'Pauta1-1T'!B16</f>
        <v>DEBORA FERNANDA LOPES FERNANDES</v>
      </c>
      <c r="C16" s="136" t="s">
        <v>48</v>
      </c>
      <c r="D16" s="136" t="s">
        <v>48</v>
      </c>
      <c r="E16" s="136" t="s">
        <v>48</v>
      </c>
      <c r="F16" s="136" t="s">
        <v>48</v>
      </c>
      <c r="G16" s="136" t="s">
        <v>48</v>
      </c>
      <c r="H16" s="136" t="s">
        <v>48</v>
      </c>
      <c r="I16" s="136" t="s">
        <v>48</v>
      </c>
      <c r="J16" s="136" t="s">
        <v>48</v>
      </c>
      <c r="K16" s="136" t="s">
        <v>48</v>
      </c>
      <c r="L16" s="136" t="s">
        <v>48</v>
      </c>
      <c r="M16" s="136" t="s">
        <v>48</v>
      </c>
      <c r="N16" s="136" t="s">
        <v>48</v>
      </c>
      <c r="O16" s="136" t="s">
        <v>48</v>
      </c>
      <c r="P16" s="136" t="s">
        <v>48</v>
      </c>
      <c r="Q16" s="136" t="s">
        <v>48</v>
      </c>
      <c r="R16" s="136" t="s">
        <v>48</v>
      </c>
      <c r="S16" s="136" t="s">
        <v>48</v>
      </c>
      <c r="T16" s="136" t="s">
        <v>48</v>
      </c>
      <c r="U16" s="136" t="s">
        <v>48</v>
      </c>
      <c r="V16" s="136" t="s">
        <v>48</v>
      </c>
      <c r="W16" s="136" t="s">
        <v>48</v>
      </c>
      <c r="X16" s="136" t="s">
        <v>48</v>
      </c>
      <c r="Y16" s="136" t="s">
        <v>48</v>
      </c>
      <c r="Z16" s="136" t="s">
        <v>48</v>
      </c>
      <c r="AA16" s="136" t="s">
        <v>48</v>
      </c>
      <c r="AB16" s="136" t="s">
        <v>48</v>
      </c>
      <c r="AC16" s="136" t="s">
        <v>48</v>
      </c>
      <c r="AD16" s="136" t="s">
        <v>48</v>
      </c>
      <c r="AE16" s="136" t="s">
        <v>48</v>
      </c>
      <c r="AF16" s="136" t="s">
        <v>48</v>
      </c>
      <c r="AG16" s="136" t="s">
        <v>48</v>
      </c>
      <c r="AH16" s="136" t="s">
        <v>48</v>
      </c>
      <c r="AI16" s="136" t="s">
        <v>48</v>
      </c>
      <c r="AJ16" s="136" t="s">
        <v>48</v>
      </c>
      <c r="AK16" s="136" t="s">
        <v>48</v>
      </c>
      <c r="AL16" s="136" t="s">
        <v>48</v>
      </c>
      <c r="AM16" s="136" t="s">
        <v>48</v>
      </c>
      <c r="AN16" s="136" t="s">
        <v>48</v>
      </c>
      <c r="AO16" s="136" t="s">
        <v>48</v>
      </c>
      <c r="AP16" s="136" t="s">
        <v>48</v>
      </c>
      <c r="AQ16" s="103">
        <f t="shared" si="2"/>
        <v>0</v>
      </c>
      <c r="AR16" s="136"/>
      <c r="AS16" s="136"/>
      <c r="AT16" s="136"/>
      <c r="AU16" s="136"/>
      <c r="AV16" s="87"/>
      <c r="AW16" s="89">
        <f t="shared" si="0"/>
        <v>0</v>
      </c>
      <c r="AX16" s="87"/>
      <c r="AY16" s="89">
        <f t="shared" si="1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'Pauta1-1T'!B17</f>
        <v>DOUGLAS HENDRIEL DOS SANTOS GONÇALVES</v>
      </c>
      <c r="C17" s="136" t="s">
        <v>48</v>
      </c>
      <c r="D17" s="136" t="s">
        <v>48</v>
      </c>
      <c r="E17" s="136" t="s">
        <v>48</v>
      </c>
      <c r="F17" s="136" t="s">
        <v>48</v>
      </c>
      <c r="G17" s="136" t="s">
        <v>48</v>
      </c>
      <c r="H17" s="136" t="s">
        <v>48</v>
      </c>
      <c r="I17" s="136" t="s">
        <v>48</v>
      </c>
      <c r="J17" s="136" t="s">
        <v>48</v>
      </c>
      <c r="K17" s="136" t="s">
        <v>48</v>
      </c>
      <c r="L17" s="136" t="s">
        <v>48</v>
      </c>
      <c r="M17" s="136" t="s">
        <v>48</v>
      </c>
      <c r="N17" s="136" t="s">
        <v>48</v>
      </c>
      <c r="O17" s="136" t="s">
        <v>48</v>
      </c>
      <c r="P17" s="136" t="s">
        <v>48</v>
      </c>
      <c r="Q17" s="136" t="s">
        <v>48</v>
      </c>
      <c r="R17" s="136" t="s">
        <v>48</v>
      </c>
      <c r="S17" s="136" t="s">
        <v>48</v>
      </c>
      <c r="T17" s="136" t="s">
        <v>48</v>
      </c>
      <c r="U17" s="136" t="s">
        <v>48</v>
      </c>
      <c r="V17" s="136" t="s">
        <v>48</v>
      </c>
      <c r="W17" s="136" t="s">
        <v>48</v>
      </c>
      <c r="X17" s="136" t="s">
        <v>48</v>
      </c>
      <c r="Y17" s="136" t="s">
        <v>48</v>
      </c>
      <c r="Z17" s="136" t="s">
        <v>48</v>
      </c>
      <c r="AA17" s="136" t="s">
        <v>48</v>
      </c>
      <c r="AB17" s="136" t="s">
        <v>48</v>
      </c>
      <c r="AC17" s="136" t="s">
        <v>48</v>
      </c>
      <c r="AD17" s="136" t="s">
        <v>48</v>
      </c>
      <c r="AE17" s="136" t="s">
        <v>48</v>
      </c>
      <c r="AF17" s="136" t="s">
        <v>48</v>
      </c>
      <c r="AG17" s="136" t="s">
        <v>48</v>
      </c>
      <c r="AH17" s="136" t="s">
        <v>48</v>
      </c>
      <c r="AI17" s="136" t="s">
        <v>48</v>
      </c>
      <c r="AJ17" s="136" t="s">
        <v>48</v>
      </c>
      <c r="AK17" s="136" t="s">
        <v>48</v>
      </c>
      <c r="AL17" s="136" t="s">
        <v>48</v>
      </c>
      <c r="AM17" s="136" t="s">
        <v>48</v>
      </c>
      <c r="AN17" s="136" t="s">
        <v>48</v>
      </c>
      <c r="AO17" s="136" t="s">
        <v>48</v>
      </c>
      <c r="AP17" s="136" t="s">
        <v>48</v>
      </c>
      <c r="AQ17" s="103">
        <f t="shared" si="2"/>
        <v>0</v>
      </c>
      <c r="AR17" s="87"/>
      <c r="AS17" s="87"/>
      <c r="AT17" s="87"/>
      <c r="AU17" s="132"/>
      <c r="AV17" s="87"/>
      <c r="AW17" s="89">
        <f t="shared" si="0"/>
        <v>0</v>
      </c>
      <c r="AX17" s="87"/>
      <c r="AY17" s="89">
        <f t="shared" si="1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'Pauta1-1T'!B18</f>
        <v>EDGARD FERREIRA GOMES</v>
      </c>
      <c r="C18" s="136" t="s">
        <v>48</v>
      </c>
      <c r="D18" s="136" t="s">
        <v>48</v>
      </c>
      <c r="E18" s="136" t="s">
        <v>48</v>
      </c>
      <c r="F18" s="136" t="s">
        <v>48</v>
      </c>
      <c r="G18" s="136" t="s">
        <v>48</v>
      </c>
      <c r="H18" s="136" t="s">
        <v>48</v>
      </c>
      <c r="I18" s="136" t="s">
        <v>48</v>
      </c>
      <c r="J18" s="136" t="s">
        <v>48</v>
      </c>
      <c r="K18" s="136" t="s">
        <v>48</v>
      </c>
      <c r="L18" s="136" t="s">
        <v>48</v>
      </c>
      <c r="M18" s="136" t="s">
        <v>48</v>
      </c>
      <c r="N18" s="136" t="s">
        <v>48</v>
      </c>
      <c r="O18" s="136" t="s">
        <v>48</v>
      </c>
      <c r="P18" s="136" t="s">
        <v>48</v>
      </c>
      <c r="Q18" s="136" t="s">
        <v>48</v>
      </c>
      <c r="R18" s="136" t="s">
        <v>48</v>
      </c>
      <c r="S18" s="136" t="s">
        <v>48</v>
      </c>
      <c r="T18" s="136" t="s">
        <v>48</v>
      </c>
      <c r="U18" s="136" t="s">
        <v>48</v>
      </c>
      <c r="V18" s="136" t="s">
        <v>48</v>
      </c>
      <c r="W18" s="136" t="s">
        <v>48</v>
      </c>
      <c r="X18" s="136" t="s">
        <v>48</v>
      </c>
      <c r="Y18" s="136" t="s">
        <v>48</v>
      </c>
      <c r="Z18" s="136" t="s">
        <v>48</v>
      </c>
      <c r="AA18" s="136" t="s">
        <v>48</v>
      </c>
      <c r="AB18" s="136" t="s">
        <v>48</v>
      </c>
      <c r="AC18" s="136" t="s">
        <v>48</v>
      </c>
      <c r="AD18" s="136" t="s">
        <v>48</v>
      </c>
      <c r="AE18" s="136" t="s">
        <v>48</v>
      </c>
      <c r="AF18" s="136" t="s">
        <v>48</v>
      </c>
      <c r="AG18" s="136" t="s">
        <v>48</v>
      </c>
      <c r="AH18" s="136" t="s">
        <v>48</v>
      </c>
      <c r="AI18" s="136" t="s">
        <v>48</v>
      </c>
      <c r="AJ18" s="136" t="s">
        <v>48</v>
      </c>
      <c r="AK18" s="136" t="s">
        <v>48</v>
      </c>
      <c r="AL18" s="136" t="s">
        <v>48</v>
      </c>
      <c r="AM18" s="136" t="s">
        <v>48</v>
      </c>
      <c r="AN18" s="136" t="s">
        <v>48</v>
      </c>
      <c r="AO18" s="136" t="s">
        <v>48</v>
      </c>
      <c r="AP18" s="136" t="s">
        <v>48</v>
      </c>
      <c r="AQ18" s="103">
        <f t="shared" si="2"/>
        <v>0</v>
      </c>
      <c r="AR18" s="138"/>
      <c r="AS18" s="87"/>
      <c r="AT18" s="129"/>
      <c r="AU18" s="87"/>
      <c r="AV18" s="87"/>
      <c r="AW18" s="89">
        <f t="shared" si="0"/>
        <v>0</v>
      </c>
      <c r="AX18" s="87"/>
      <c r="AY18" s="89">
        <f t="shared" si="1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'Pauta1-1T'!B19</f>
        <v>EDIVANI ALVES FERREIRA JUNIOR</v>
      </c>
      <c r="C19" s="136" t="s">
        <v>48</v>
      </c>
      <c r="D19" s="136" t="s">
        <v>48</v>
      </c>
      <c r="E19" s="136" t="s">
        <v>48</v>
      </c>
      <c r="F19" s="136" t="s">
        <v>48</v>
      </c>
      <c r="G19" s="136" t="s">
        <v>48</v>
      </c>
      <c r="H19" s="136" t="s">
        <v>48</v>
      </c>
      <c r="I19" s="136" t="s">
        <v>48</v>
      </c>
      <c r="J19" s="136" t="s">
        <v>48</v>
      </c>
      <c r="K19" s="136" t="s">
        <v>48</v>
      </c>
      <c r="L19" s="136" t="s">
        <v>48</v>
      </c>
      <c r="M19" s="136" t="s">
        <v>48</v>
      </c>
      <c r="N19" s="136" t="s">
        <v>48</v>
      </c>
      <c r="O19" s="136" t="s">
        <v>48</v>
      </c>
      <c r="P19" s="136" t="s">
        <v>48</v>
      </c>
      <c r="Q19" s="136" t="s">
        <v>48</v>
      </c>
      <c r="R19" s="136" t="s">
        <v>48</v>
      </c>
      <c r="S19" s="136" t="s">
        <v>48</v>
      </c>
      <c r="T19" s="136" t="s">
        <v>48</v>
      </c>
      <c r="U19" s="136" t="s">
        <v>48</v>
      </c>
      <c r="V19" s="136" t="s">
        <v>48</v>
      </c>
      <c r="W19" s="136" t="s">
        <v>48</v>
      </c>
      <c r="X19" s="136" t="s">
        <v>48</v>
      </c>
      <c r="Y19" s="136" t="s">
        <v>48</v>
      </c>
      <c r="Z19" s="136" t="s">
        <v>48</v>
      </c>
      <c r="AA19" s="136" t="s">
        <v>48</v>
      </c>
      <c r="AB19" s="136" t="s">
        <v>48</v>
      </c>
      <c r="AC19" s="136" t="s">
        <v>48</v>
      </c>
      <c r="AD19" s="136" t="s">
        <v>48</v>
      </c>
      <c r="AE19" s="136" t="s">
        <v>48</v>
      </c>
      <c r="AF19" s="136" t="s">
        <v>48</v>
      </c>
      <c r="AG19" s="136" t="s">
        <v>48</v>
      </c>
      <c r="AH19" s="136" t="s">
        <v>48</v>
      </c>
      <c r="AI19" s="136" t="s">
        <v>48</v>
      </c>
      <c r="AJ19" s="136" t="s">
        <v>48</v>
      </c>
      <c r="AK19" s="136" t="s">
        <v>48</v>
      </c>
      <c r="AL19" s="136" t="s">
        <v>48</v>
      </c>
      <c r="AM19" s="136" t="s">
        <v>48</v>
      </c>
      <c r="AN19" s="136" t="s">
        <v>48</v>
      </c>
      <c r="AO19" s="136" t="s">
        <v>48</v>
      </c>
      <c r="AP19" s="136" t="s">
        <v>48</v>
      </c>
      <c r="AQ19" s="103">
        <f t="shared" si="2"/>
        <v>0</v>
      </c>
      <c r="AR19" s="138"/>
      <c r="AS19" s="87"/>
      <c r="AT19" s="129"/>
      <c r="AU19" s="87"/>
      <c r="AV19" s="87"/>
      <c r="AW19" s="89">
        <f t="shared" si="0"/>
        <v>0</v>
      </c>
      <c r="AX19" s="87"/>
      <c r="AY19" s="89">
        <f t="shared" si="1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'Pauta1-1T'!B20</f>
        <v>FABIANO BARBOSA PEREIRA</v>
      </c>
      <c r="C20" s="136" t="s">
        <v>48</v>
      </c>
      <c r="D20" s="136" t="s">
        <v>48</v>
      </c>
      <c r="E20" s="136" t="s">
        <v>48</v>
      </c>
      <c r="F20" s="136" t="s">
        <v>48</v>
      </c>
      <c r="G20" s="136" t="s">
        <v>48</v>
      </c>
      <c r="H20" s="136" t="s">
        <v>48</v>
      </c>
      <c r="I20" s="136" t="s">
        <v>48</v>
      </c>
      <c r="J20" s="136" t="s">
        <v>48</v>
      </c>
      <c r="K20" s="136" t="s">
        <v>48</v>
      </c>
      <c r="L20" s="136" t="s">
        <v>48</v>
      </c>
      <c r="M20" s="136" t="s">
        <v>48</v>
      </c>
      <c r="N20" s="136" t="s">
        <v>48</v>
      </c>
      <c r="O20" s="136" t="s">
        <v>48</v>
      </c>
      <c r="P20" s="136" t="s">
        <v>48</v>
      </c>
      <c r="Q20" s="136" t="s">
        <v>48</v>
      </c>
      <c r="R20" s="136" t="s">
        <v>48</v>
      </c>
      <c r="S20" s="136" t="s">
        <v>48</v>
      </c>
      <c r="T20" s="136" t="s">
        <v>48</v>
      </c>
      <c r="U20" s="136" t="s">
        <v>48</v>
      </c>
      <c r="V20" s="136" t="s">
        <v>48</v>
      </c>
      <c r="W20" s="136" t="s">
        <v>48</v>
      </c>
      <c r="X20" s="136" t="s">
        <v>48</v>
      </c>
      <c r="Y20" s="136" t="s">
        <v>48</v>
      </c>
      <c r="Z20" s="136" t="s">
        <v>48</v>
      </c>
      <c r="AA20" s="136" t="s">
        <v>48</v>
      </c>
      <c r="AB20" s="136" t="s">
        <v>48</v>
      </c>
      <c r="AC20" s="136" t="s">
        <v>48</v>
      </c>
      <c r="AD20" s="136" t="s">
        <v>48</v>
      </c>
      <c r="AE20" s="136" t="s">
        <v>48</v>
      </c>
      <c r="AF20" s="136" t="s">
        <v>48</v>
      </c>
      <c r="AG20" s="136" t="s">
        <v>48</v>
      </c>
      <c r="AH20" s="136" t="s">
        <v>48</v>
      </c>
      <c r="AI20" s="136" t="s">
        <v>48</v>
      </c>
      <c r="AJ20" s="136" t="s">
        <v>48</v>
      </c>
      <c r="AK20" s="136" t="s">
        <v>48</v>
      </c>
      <c r="AL20" s="136" t="s">
        <v>48</v>
      </c>
      <c r="AM20" s="136" t="s">
        <v>48</v>
      </c>
      <c r="AN20" s="136" t="s">
        <v>48</v>
      </c>
      <c r="AO20" s="136" t="s">
        <v>48</v>
      </c>
      <c r="AP20" s="136" t="s">
        <v>48</v>
      </c>
      <c r="AQ20" s="103">
        <f t="shared" si="2"/>
        <v>0</v>
      </c>
      <c r="AR20" s="138"/>
      <c r="AS20" s="87"/>
      <c r="AT20" s="129"/>
      <c r="AU20" s="87"/>
      <c r="AV20" s="87"/>
      <c r="AW20" s="89">
        <f t="shared" si="0"/>
        <v>0</v>
      </c>
      <c r="AX20" s="87"/>
      <c r="AY20" s="89">
        <f t="shared" si="1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'Pauta1-1T'!B21</f>
        <v>GABRIELLY TEIXEIRA XAVIER</v>
      </c>
      <c r="C21" s="136" t="s">
        <v>48</v>
      </c>
      <c r="D21" s="136" t="s">
        <v>48</v>
      </c>
      <c r="E21" s="136" t="s">
        <v>48</v>
      </c>
      <c r="F21" s="136" t="s">
        <v>48</v>
      </c>
      <c r="G21" s="136" t="s">
        <v>48</v>
      </c>
      <c r="H21" s="136" t="s">
        <v>48</v>
      </c>
      <c r="I21" s="136" t="s">
        <v>48</v>
      </c>
      <c r="J21" s="136" t="s">
        <v>48</v>
      </c>
      <c r="K21" s="136" t="s">
        <v>48</v>
      </c>
      <c r="L21" s="136" t="s">
        <v>48</v>
      </c>
      <c r="M21" s="136" t="s">
        <v>48</v>
      </c>
      <c r="N21" s="136" t="s">
        <v>48</v>
      </c>
      <c r="O21" s="136" t="s">
        <v>48</v>
      </c>
      <c r="P21" s="136" t="s">
        <v>48</v>
      </c>
      <c r="Q21" s="136" t="s">
        <v>48</v>
      </c>
      <c r="R21" s="136" t="s">
        <v>48</v>
      </c>
      <c r="S21" s="136" t="s">
        <v>48</v>
      </c>
      <c r="T21" s="136" t="s">
        <v>48</v>
      </c>
      <c r="U21" s="136" t="s">
        <v>48</v>
      </c>
      <c r="V21" s="136" t="s">
        <v>48</v>
      </c>
      <c r="W21" s="136" t="s">
        <v>48</v>
      </c>
      <c r="X21" s="136" t="s">
        <v>48</v>
      </c>
      <c r="Y21" s="136" t="s">
        <v>48</v>
      </c>
      <c r="Z21" s="136" t="s">
        <v>48</v>
      </c>
      <c r="AA21" s="136" t="s">
        <v>48</v>
      </c>
      <c r="AB21" s="136" t="s">
        <v>48</v>
      </c>
      <c r="AC21" s="136" t="s">
        <v>48</v>
      </c>
      <c r="AD21" s="136" t="s">
        <v>48</v>
      </c>
      <c r="AE21" s="136" t="s">
        <v>48</v>
      </c>
      <c r="AF21" s="136" t="s">
        <v>48</v>
      </c>
      <c r="AG21" s="136" t="s">
        <v>48</v>
      </c>
      <c r="AH21" s="136" t="s">
        <v>48</v>
      </c>
      <c r="AI21" s="136" t="s">
        <v>48</v>
      </c>
      <c r="AJ21" s="136" t="s">
        <v>48</v>
      </c>
      <c r="AK21" s="136" t="s">
        <v>48</v>
      </c>
      <c r="AL21" s="136" t="s">
        <v>48</v>
      </c>
      <c r="AM21" s="136" t="s">
        <v>48</v>
      </c>
      <c r="AN21" s="136" t="s">
        <v>48</v>
      </c>
      <c r="AO21" s="136" t="s">
        <v>48</v>
      </c>
      <c r="AP21" s="136" t="s">
        <v>48</v>
      </c>
      <c r="AQ21" s="103">
        <f t="shared" si="2"/>
        <v>0</v>
      </c>
      <c r="AR21" s="136"/>
      <c r="AS21" s="136"/>
      <c r="AT21" s="136"/>
      <c r="AU21" s="136"/>
      <c r="AV21" s="87"/>
      <c r="AW21" s="89">
        <f t="shared" si="0"/>
        <v>0</v>
      </c>
      <c r="AX21" s="87"/>
      <c r="AY21" s="89">
        <f t="shared" si="1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'Pauta1-1T'!B22</f>
        <v>GUILHERME GONÇALVES ROSA</v>
      </c>
      <c r="C22" s="136" t="s">
        <v>48</v>
      </c>
      <c r="D22" s="136" t="s">
        <v>48</v>
      </c>
      <c r="E22" s="136" t="s">
        <v>48</v>
      </c>
      <c r="F22" s="136" t="s">
        <v>48</v>
      </c>
      <c r="G22" s="136" t="s">
        <v>48</v>
      </c>
      <c r="H22" s="136" t="s">
        <v>48</v>
      </c>
      <c r="I22" s="136" t="s">
        <v>48</v>
      </c>
      <c r="J22" s="136" t="s">
        <v>48</v>
      </c>
      <c r="K22" s="136" t="s">
        <v>48</v>
      </c>
      <c r="L22" s="136" t="s">
        <v>48</v>
      </c>
      <c r="M22" s="136" t="s">
        <v>48</v>
      </c>
      <c r="N22" s="136" t="s">
        <v>48</v>
      </c>
      <c r="O22" s="136" t="s">
        <v>48</v>
      </c>
      <c r="P22" s="136" t="s">
        <v>48</v>
      </c>
      <c r="Q22" s="136" t="s">
        <v>48</v>
      </c>
      <c r="R22" s="136" t="s">
        <v>48</v>
      </c>
      <c r="S22" s="136" t="s">
        <v>48</v>
      </c>
      <c r="T22" s="136" t="s">
        <v>48</v>
      </c>
      <c r="U22" s="136" t="s">
        <v>48</v>
      </c>
      <c r="V22" s="136" t="s">
        <v>48</v>
      </c>
      <c r="W22" s="136" t="s">
        <v>48</v>
      </c>
      <c r="X22" s="136" t="s">
        <v>48</v>
      </c>
      <c r="Y22" s="136" t="s">
        <v>48</v>
      </c>
      <c r="Z22" s="136" t="s">
        <v>48</v>
      </c>
      <c r="AA22" s="136" t="s">
        <v>48</v>
      </c>
      <c r="AB22" s="136" t="s">
        <v>48</v>
      </c>
      <c r="AC22" s="136" t="s">
        <v>48</v>
      </c>
      <c r="AD22" s="136" t="s">
        <v>48</v>
      </c>
      <c r="AE22" s="136" t="s">
        <v>48</v>
      </c>
      <c r="AF22" s="136" t="s">
        <v>48</v>
      </c>
      <c r="AG22" s="136" t="s">
        <v>48</v>
      </c>
      <c r="AH22" s="136" t="s">
        <v>48</v>
      </c>
      <c r="AI22" s="136" t="s">
        <v>48</v>
      </c>
      <c r="AJ22" s="136" t="s">
        <v>48</v>
      </c>
      <c r="AK22" s="136" t="s">
        <v>48</v>
      </c>
      <c r="AL22" s="136" t="s">
        <v>48</v>
      </c>
      <c r="AM22" s="136" t="s">
        <v>48</v>
      </c>
      <c r="AN22" s="136" t="s">
        <v>48</v>
      </c>
      <c r="AO22" s="136" t="s">
        <v>48</v>
      </c>
      <c r="AP22" s="136" t="s">
        <v>48</v>
      </c>
      <c r="AQ22" s="103">
        <f t="shared" si="2"/>
        <v>0</v>
      </c>
      <c r="AR22" s="138"/>
      <c r="AS22" s="87"/>
      <c r="AT22" s="129"/>
      <c r="AU22" s="87"/>
      <c r="AV22" s="87"/>
      <c r="AW22" s="89">
        <f t="shared" si="0"/>
        <v>0</v>
      </c>
      <c r="AX22" s="87"/>
      <c r="AY22" s="89">
        <f t="shared" si="1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'Pauta1-1T'!B23</f>
        <v>GUILHERME HENRIQUE EUZEBIO DA SILVA</v>
      </c>
      <c r="C23" s="136" t="s">
        <v>48</v>
      </c>
      <c r="D23" s="136" t="s">
        <v>48</v>
      </c>
      <c r="E23" s="136" t="s">
        <v>48</v>
      </c>
      <c r="F23" s="136" t="s">
        <v>48</v>
      </c>
      <c r="G23" s="136" t="s">
        <v>48</v>
      </c>
      <c r="H23" s="136" t="s">
        <v>48</v>
      </c>
      <c r="I23" s="136" t="s">
        <v>48</v>
      </c>
      <c r="J23" s="136" t="s">
        <v>48</v>
      </c>
      <c r="K23" s="136" t="s">
        <v>48</v>
      </c>
      <c r="L23" s="136" t="s">
        <v>48</v>
      </c>
      <c r="M23" s="136" t="s">
        <v>48</v>
      </c>
      <c r="N23" s="136" t="s">
        <v>48</v>
      </c>
      <c r="O23" s="136" t="s">
        <v>48</v>
      </c>
      <c r="P23" s="136" t="s">
        <v>48</v>
      </c>
      <c r="Q23" s="136" t="s">
        <v>48</v>
      </c>
      <c r="R23" s="136" t="s">
        <v>48</v>
      </c>
      <c r="S23" s="136" t="s">
        <v>48</v>
      </c>
      <c r="T23" s="136" t="s">
        <v>48</v>
      </c>
      <c r="U23" s="136" t="s">
        <v>48</v>
      </c>
      <c r="V23" s="136" t="s">
        <v>48</v>
      </c>
      <c r="W23" s="136" t="s">
        <v>48</v>
      </c>
      <c r="X23" s="136" t="s">
        <v>48</v>
      </c>
      <c r="Y23" s="136" t="s">
        <v>48</v>
      </c>
      <c r="Z23" s="136" t="s">
        <v>48</v>
      </c>
      <c r="AA23" s="136" t="s">
        <v>48</v>
      </c>
      <c r="AB23" s="136" t="s">
        <v>48</v>
      </c>
      <c r="AC23" s="136" t="s">
        <v>48</v>
      </c>
      <c r="AD23" s="136" t="s">
        <v>48</v>
      </c>
      <c r="AE23" s="136" t="s">
        <v>48</v>
      </c>
      <c r="AF23" s="136" t="s">
        <v>48</v>
      </c>
      <c r="AG23" s="136" t="s">
        <v>48</v>
      </c>
      <c r="AH23" s="136" t="s">
        <v>48</v>
      </c>
      <c r="AI23" s="136" t="s">
        <v>48</v>
      </c>
      <c r="AJ23" s="136" t="s">
        <v>48</v>
      </c>
      <c r="AK23" s="136" t="s">
        <v>48</v>
      </c>
      <c r="AL23" s="136" t="s">
        <v>48</v>
      </c>
      <c r="AM23" s="136" t="s">
        <v>48</v>
      </c>
      <c r="AN23" s="136" t="s">
        <v>48</v>
      </c>
      <c r="AO23" s="136" t="s">
        <v>48</v>
      </c>
      <c r="AP23" s="136" t="s">
        <v>48</v>
      </c>
      <c r="AQ23" s="103">
        <f t="shared" si="2"/>
        <v>0</v>
      </c>
      <c r="AR23" s="139"/>
      <c r="AS23" s="87"/>
      <c r="AT23" s="129"/>
      <c r="AU23" s="87"/>
      <c r="AV23" s="87"/>
      <c r="AW23" s="89">
        <f t="shared" si="0"/>
        <v>0</v>
      </c>
      <c r="AX23" s="87"/>
      <c r="AY23" s="89">
        <f t="shared" si="1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'Pauta1-1T'!B24</f>
        <v>GUILHERME LOPES SALATI</v>
      </c>
      <c r="C24" s="136" t="s">
        <v>48</v>
      </c>
      <c r="D24" s="136" t="s">
        <v>48</v>
      </c>
      <c r="E24" s="136" t="s">
        <v>48</v>
      </c>
      <c r="F24" s="136" t="s">
        <v>48</v>
      </c>
      <c r="G24" s="136" t="s">
        <v>48</v>
      </c>
      <c r="H24" s="136" t="s">
        <v>48</v>
      </c>
      <c r="I24" s="136" t="s">
        <v>48</v>
      </c>
      <c r="J24" s="136" t="s">
        <v>48</v>
      </c>
      <c r="K24" s="136" t="s">
        <v>48</v>
      </c>
      <c r="L24" s="136" t="s">
        <v>48</v>
      </c>
      <c r="M24" s="136" t="s">
        <v>48</v>
      </c>
      <c r="N24" s="136" t="s">
        <v>48</v>
      </c>
      <c r="O24" s="136" t="s">
        <v>48</v>
      </c>
      <c r="P24" s="136" t="s">
        <v>48</v>
      </c>
      <c r="Q24" s="136" t="s">
        <v>48</v>
      </c>
      <c r="R24" s="136" t="s">
        <v>48</v>
      </c>
      <c r="S24" s="136" t="s">
        <v>48</v>
      </c>
      <c r="T24" s="136" t="s">
        <v>48</v>
      </c>
      <c r="U24" s="136" t="s">
        <v>48</v>
      </c>
      <c r="V24" s="136" t="s">
        <v>48</v>
      </c>
      <c r="W24" s="136" t="s">
        <v>48</v>
      </c>
      <c r="X24" s="136" t="s">
        <v>48</v>
      </c>
      <c r="Y24" s="136" t="s">
        <v>48</v>
      </c>
      <c r="Z24" s="136" t="s">
        <v>48</v>
      </c>
      <c r="AA24" s="136" t="s">
        <v>48</v>
      </c>
      <c r="AB24" s="136" t="s">
        <v>48</v>
      </c>
      <c r="AC24" s="136" t="s">
        <v>48</v>
      </c>
      <c r="AD24" s="136" t="s">
        <v>48</v>
      </c>
      <c r="AE24" s="136" t="s">
        <v>48</v>
      </c>
      <c r="AF24" s="136" t="s">
        <v>48</v>
      </c>
      <c r="AG24" s="136" t="s">
        <v>48</v>
      </c>
      <c r="AH24" s="136" t="s">
        <v>48</v>
      </c>
      <c r="AI24" s="136" t="s">
        <v>48</v>
      </c>
      <c r="AJ24" s="136" t="s">
        <v>48</v>
      </c>
      <c r="AK24" s="136" t="s">
        <v>48</v>
      </c>
      <c r="AL24" s="136" t="s">
        <v>48</v>
      </c>
      <c r="AM24" s="136" t="s">
        <v>48</v>
      </c>
      <c r="AN24" s="136" t="s">
        <v>48</v>
      </c>
      <c r="AO24" s="136" t="s">
        <v>48</v>
      </c>
      <c r="AP24" s="136" t="s">
        <v>48</v>
      </c>
      <c r="AQ24" s="103">
        <f t="shared" si="2"/>
        <v>0</v>
      </c>
      <c r="AR24" s="138"/>
      <c r="AS24" s="87"/>
      <c r="AT24" s="129"/>
      <c r="AU24" s="130"/>
      <c r="AV24" s="87"/>
      <c r="AW24" s="89">
        <f t="shared" si="0"/>
        <v>0</v>
      </c>
      <c r="AX24" s="87"/>
      <c r="AY24" s="89">
        <f t="shared" si="1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'Pauta1-1T'!B25</f>
        <v>GUSTAVO SOARES GUEZ</v>
      </c>
      <c r="C25" s="136" t="s">
        <v>48</v>
      </c>
      <c r="D25" s="136" t="s">
        <v>48</v>
      </c>
      <c r="E25" s="136" t="s">
        <v>48</v>
      </c>
      <c r="F25" s="136" t="s">
        <v>48</v>
      </c>
      <c r="G25" s="136" t="s">
        <v>48</v>
      </c>
      <c r="H25" s="136" t="s">
        <v>48</v>
      </c>
      <c r="I25" s="136" t="s">
        <v>48</v>
      </c>
      <c r="J25" s="136" t="s">
        <v>48</v>
      </c>
      <c r="K25" s="136" t="s">
        <v>48</v>
      </c>
      <c r="L25" s="136" t="s">
        <v>48</v>
      </c>
      <c r="M25" s="136" t="s">
        <v>48</v>
      </c>
      <c r="N25" s="136" t="s">
        <v>48</v>
      </c>
      <c r="O25" s="136" t="s">
        <v>48</v>
      </c>
      <c r="P25" s="136" t="s">
        <v>48</v>
      </c>
      <c r="Q25" s="136" t="s">
        <v>48</v>
      </c>
      <c r="R25" s="136" t="s">
        <v>48</v>
      </c>
      <c r="S25" s="136" t="s">
        <v>48</v>
      </c>
      <c r="T25" s="136" t="s">
        <v>48</v>
      </c>
      <c r="U25" s="136" t="s">
        <v>48</v>
      </c>
      <c r="V25" s="136" t="s">
        <v>48</v>
      </c>
      <c r="W25" s="136" t="s">
        <v>48</v>
      </c>
      <c r="X25" s="136" t="s">
        <v>48</v>
      </c>
      <c r="Y25" s="136" t="s">
        <v>48</v>
      </c>
      <c r="Z25" s="136" t="s">
        <v>48</v>
      </c>
      <c r="AA25" s="136" t="s">
        <v>48</v>
      </c>
      <c r="AB25" s="136" t="s">
        <v>48</v>
      </c>
      <c r="AC25" s="136" t="s">
        <v>48</v>
      </c>
      <c r="AD25" s="136" t="s">
        <v>48</v>
      </c>
      <c r="AE25" s="136" t="s">
        <v>48</v>
      </c>
      <c r="AF25" s="136" t="s">
        <v>48</v>
      </c>
      <c r="AG25" s="136" t="s">
        <v>48</v>
      </c>
      <c r="AH25" s="136" t="s">
        <v>48</v>
      </c>
      <c r="AI25" s="136" t="s">
        <v>48</v>
      </c>
      <c r="AJ25" s="136" t="s">
        <v>48</v>
      </c>
      <c r="AK25" s="136" t="s">
        <v>48</v>
      </c>
      <c r="AL25" s="136" t="s">
        <v>48</v>
      </c>
      <c r="AM25" s="136" t="s">
        <v>48</v>
      </c>
      <c r="AN25" s="136" t="s">
        <v>48</v>
      </c>
      <c r="AO25" s="136" t="s">
        <v>48</v>
      </c>
      <c r="AP25" s="136" t="s">
        <v>48</v>
      </c>
      <c r="AQ25" s="103">
        <f t="shared" si="2"/>
        <v>0</v>
      </c>
      <c r="AR25" s="138"/>
      <c r="AS25" s="87"/>
      <c r="AT25" s="129"/>
      <c r="AU25" s="87"/>
      <c r="AV25" s="87"/>
      <c r="AW25" s="89">
        <f t="shared" si="0"/>
        <v>0</v>
      </c>
      <c r="AX25" s="87"/>
      <c r="AY25" s="89">
        <f t="shared" si="1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'Pauta1-1T'!B26</f>
        <v>JESSYKA SILVA SANTOS</v>
      </c>
      <c r="C26" s="136" t="s">
        <v>48</v>
      </c>
      <c r="D26" s="136" t="s">
        <v>48</v>
      </c>
      <c r="E26" s="136" t="s">
        <v>48</v>
      </c>
      <c r="F26" s="136" t="s">
        <v>48</v>
      </c>
      <c r="G26" s="136" t="s">
        <v>48</v>
      </c>
      <c r="H26" s="136" t="s">
        <v>48</v>
      </c>
      <c r="I26" s="136" t="s">
        <v>48</v>
      </c>
      <c r="J26" s="136" t="s">
        <v>48</v>
      </c>
      <c r="K26" s="136" t="s">
        <v>48</v>
      </c>
      <c r="L26" s="136" t="s">
        <v>48</v>
      </c>
      <c r="M26" s="136" t="s">
        <v>48</v>
      </c>
      <c r="N26" s="136" t="s">
        <v>48</v>
      </c>
      <c r="O26" s="136" t="s">
        <v>48</v>
      </c>
      <c r="P26" s="136" t="s">
        <v>48</v>
      </c>
      <c r="Q26" s="136" t="s">
        <v>48</v>
      </c>
      <c r="R26" s="136" t="s">
        <v>48</v>
      </c>
      <c r="S26" s="136" t="s">
        <v>48</v>
      </c>
      <c r="T26" s="136" t="s">
        <v>48</v>
      </c>
      <c r="U26" s="136" t="s">
        <v>48</v>
      </c>
      <c r="V26" s="136" t="s">
        <v>48</v>
      </c>
      <c r="W26" s="136" t="s">
        <v>48</v>
      </c>
      <c r="X26" s="136" t="s">
        <v>48</v>
      </c>
      <c r="Y26" s="136" t="s">
        <v>48</v>
      </c>
      <c r="Z26" s="136" t="s">
        <v>48</v>
      </c>
      <c r="AA26" s="136" t="s">
        <v>48</v>
      </c>
      <c r="AB26" s="136" t="s">
        <v>48</v>
      </c>
      <c r="AC26" s="136" t="s">
        <v>48</v>
      </c>
      <c r="AD26" s="136" t="s">
        <v>48</v>
      </c>
      <c r="AE26" s="136" t="s">
        <v>48</v>
      </c>
      <c r="AF26" s="136" t="s">
        <v>48</v>
      </c>
      <c r="AG26" s="136" t="s">
        <v>48</v>
      </c>
      <c r="AH26" s="136" t="s">
        <v>48</v>
      </c>
      <c r="AI26" s="136" t="s">
        <v>48</v>
      </c>
      <c r="AJ26" s="136" t="s">
        <v>48</v>
      </c>
      <c r="AK26" s="136" t="s">
        <v>48</v>
      </c>
      <c r="AL26" s="136" t="s">
        <v>48</v>
      </c>
      <c r="AM26" s="136" t="s">
        <v>48</v>
      </c>
      <c r="AN26" s="136" t="s">
        <v>48</v>
      </c>
      <c r="AO26" s="136" t="s">
        <v>48</v>
      </c>
      <c r="AP26" s="136" t="s">
        <v>48</v>
      </c>
      <c r="AQ26" s="103">
        <f t="shared" si="2"/>
        <v>0</v>
      </c>
      <c r="AR26" s="138"/>
      <c r="AS26" s="87"/>
      <c r="AT26" s="129"/>
      <c r="AU26" s="131"/>
      <c r="AV26" s="87"/>
      <c r="AW26" s="89">
        <f t="shared" si="0"/>
        <v>0</v>
      </c>
      <c r="AX26" s="87"/>
      <c r="AY26" s="89">
        <f t="shared" si="1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'Pauta1-1T'!B27</f>
        <v>JOÃO MARTINS ROSA JÚNIOR</v>
      </c>
      <c r="C27" s="136" t="s">
        <v>48</v>
      </c>
      <c r="D27" s="136" t="s">
        <v>48</v>
      </c>
      <c r="E27" s="136" t="s">
        <v>48</v>
      </c>
      <c r="F27" s="136" t="s">
        <v>48</v>
      </c>
      <c r="G27" s="136" t="s">
        <v>48</v>
      </c>
      <c r="H27" s="136" t="s">
        <v>48</v>
      </c>
      <c r="I27" s="136" t="s">
        <v>48</v>
      </c>
      <c r="J27" s="136" t="s">
        <v>48</v>
      </c>
      <c r="K27" s="136" t="s">
        <v>48</v>
      </c>
      <c r="L27" s="136" t="s">
        <v>48</v>
      </c>
      <c r="M27" s="136" t="s">
        <v>48</v>
      </c>
      <c r="N27" s="136" t="s">
        <v>48</v>
      </c>
      <c r="O27" s="136" t="s">
        <v>48</v>
      </c>
      <c r="P27" s="136" t="s">
        <v>48</v>
      </c>
      <c r="Q27" s="136" t="s">
        <v>48</v>
      </c>
      <c r="R27" s="136" t="s">
        <v>48</v>
      </c>
      <c r="S27" s="136" t="s">
        <v>48</v>
      </c>
      <c r="T27" s="136" t="s">
        <v>48</v>
      </c>
      <c r="U27" s="136" t="s">
        <v>48</v>
      </c>
      <c r="V27" s="136" t="s">
        <v>48</v>
      </c>
      <c r="W27" s="136" t="s">
        <v>48</v>
      </c>
      <c r="X27" s="136" t="s">
        <v>48</v>
      </c>
      <c r="Y27" s="136" t="s">
        <v>48</v>
      </c>
      <c r="Z27" s="136" t="s">
        <v>48</v>
      </c>
      <c r="AA27" s="136" t="s">
        <v>48</v>
      </c>
      <c r="AB27" s="136" t="s">
        <v>48</v>
      </c>
      <c r="AC27" s="136" t="s">
        <v>48</v>
      </c>
      <c r="AD27" s="136" t="s">
        <v>48</v>
      </c>
      <c r="AE27" s="136" t="s">
        <v>48</v>
      </c>
      <c r="AF27" s="136" t="s">
        <v>48</v>
      </c>
      <c r="AG27" s="136" t="s">
        <v>48</v>
      </c>
      <c r="AH27" s="136" t="s">
        <v>48</v>
      </c>
      <c r="AI27" s="136" t="s">
        <v>48</v>
      </c>
      <c r="AJ27" s="136" t="s">
        <v>48</v>
      </c>
      <c r="AK27" s="136" t="s">
        <v>48</v>
      </c>
      <c r="AL27" s="136" t="s">
        <v>48</v>
      </c>
      <c r="AM27" s="136" t="s">
        <v>48</v>
      </c>
      <c r="AN27" s="136" t="s">
        <v>48</v>
      </c>
      <c r="AO27" s="136" t="s">
        <v>48</v>
      </c>
      <c r="AP27" s="136" t="s">
        <v>48</v>
      </c>
      <c r="AQ27" s="103">
        <f t="shared" si="2"/>
        <v>0</v>
      </c>
      <c r="AR27" s="138"/>
      <c r="AS27" s="87"/>
      <c r="AT27" s="129"/>
      <c r="AU27" s="87"/>
      <c r="AV27" s="87"/>
      <c r="AW27" s="89">
        <f t="shared" si="0"/>
        <v>0</v>
      </c>
      <c r="AX27" s="87"/>
      <c r="AY27" s="89">
        <f t="shared" si="1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'Pauta1-1T'!B28</f>
        <v>JOÃO PEDRO CARVALHO BISPO</v>
      </c>
      <c r="C28" s="136" t="s">
        <v>48</v>
      </c>
      <c r="D28" s="136" t="s">
        <v>48</v>
      </c>
      <c r="E28" s="136" t="s">
        <v>48</v>
      </c>
      <c r="F28" s="136" t="s">
        <v>48</v>
      </c>
      <c r="G28" s="136" t="s">
        <v>48</v>
      </c>
      <c r="H28" s="136" t="s">
        <v>48</v>
      </c>
      <c r="I28" s="136" t="s">
        <v>48</v>
      </c>
      <c r="J28" s="136" t="s">
        <v>48</v>
      </c>
      <c r="K28" s="136" t="s">
        <v>48</v>
      </c>
      <c r="L28" s="136" t="s">
        <v>48</v>
      </c>
      <c r="M28" s="136" t="s">
        <v>48</v>
      </c>
      <c r="N28" s="136" t="s">
        <v>48</v>
      </c>
      <c r="O28" s="136" t="s">
        <v>48</v>
      </c>
      <c r="P28" s="136" t="s">
        <v>48</v>
      </c>
      <c r="Q28" s="136" t="s">
        <v>48</v>
      </c>
      <c r="R28" s="136" t="s">
        <v>48</v>
      </c>
      <c r="S28" s="136" t="s">
        <v>48</v>
      </c>
      <c r="T28" s="136" t="s">
        <v>48</v>
      </c>
      <c r="U28" s="136" t="s">
        <v>48</v>
      </c>
      <c r="V28" s="136" t="s">
        <v>48</v>
      </c>
      <c r="W28" s="136" t="s">
        <v>48</v>
      </c>
      <c r="X28" s="136" t="s">
        <v>48</v>
      </c>
      <c r="Y28" s="136" t="s">
        <v>48</v>
      </c>
      <c r="Z28" s="136" t="s">
        <v>48</v>
      </c>
      <c r="AA28" s="136" t="s">
        <v>48</v>
      </c>
      <c r="AB28" s="136" t="s">
        <v>48</v>
      </c>
      <c r="AC28" s="136" t="s">
        <v>48</v>
      </c>
      <c r="AD28" s="136" t="s">
        <v>48</v>
      </c>
      <c r="AE28" s="136" t="s">
        <v>48</v>
      </c>
      <c r="AF28" s="136" t="s">
        <v>48</v>
      </c>
      <c r="AG28" s="136" t="s">
        <v>48</v>
      </c>
      <c r="AH28" s="136" t="s">
        <v>48</v>
      </c>
      <c r="AI28" s="136" t="s">
        <v>48</v>
      </c>
      <c r="AJ28" s="136" t="s">
        <v>48</v>
      </c>
      <c r="AK28" s="136" t="s">
        <v>48</v>
      </c>
      <c r="AL28" s="136" t="s">
        <v>48</v>
      </c>
      <c r="AM28" s="136" t="s">
        <v>48</v>
      </c>
      <c r="AN28" s="136" t="s">
        <v>48</v>
      </c>
      <c r="AO28" s="136" t="s">
        <v>48</v>
      </c>
      <c r="AP28" s="136" t="s">
        <v>48</v>
      </c>
      <c r="AQ28" s="103">
        <f t="shared" si="2"/>
        <v>0</v>
      </c>
      <c r="AR28" s="138"/>
      <c r="AS28" s="87"/>
      <c r="AT28" s="129"/>
      <c r="AU28" s="87"/>
      <c r="AV28" s="87"/>
      <c r="AW28" s="89">
        <f t="shared" si="0"/>
        <v>0</v>
      </c>
      <c r="AX28" s="87"/>
      <c r="AY28" s="89">
        <f t="shared" si="1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'Pauta1-1T'!B29</f>
        <v>JÚLIO CÉSAR FONSECA E CASTRO</v>
      </c>
      <c r="C29" s="136" t="s">
        <v>48</v>
      </c>
      <c r="D29" s="136" t="s">
        <v>48</v>
      </c>
      <c r="E29" s="136" t="s">
        <v>48</v>
      </c>
      <c r="F29" s="136" t="s">
        <v>48</v>
      </c>
      <c r="G29" s="136" t="s">
        <v>48</v>
      </c>
      <c r="H29" s="136" t="s">
        <v>48</v>
      </c>
      <c r="I29" s="136" t="s">
        <v>48</v>
      </c>
      <c r="J29" s="136" t="s">
        <v>48</v>
      </c>
      <c r="K29" s="136" t="s">
        <v>48</v>
      </c>
      <c r="L29" s="136" t="s">
        <v>48</v>
      </c>
      <c r="M29" s="136" t="s">
        <v>48</v>
      </c>
      <c r="N29" s="136" t="s">
        <v>48</v>
      </c>
      <c r="O29" s="136" t="s">
        <v>48</v>
      </c>
      <c r="P29" s="136" t="s">
        <v>48</v>
      </c>
      <c r="Q29" s="136" t="s">
        <v>48</v>
      </c>
      <c r="R29" s="136" t="s">
        <v>48</v>
      </c>
      <c r="S29" s="136" t="s">
        <v>48</v>
      </c>
      <c r="T29" s="136" t="s">
        <v>48</v>
      </c>
      <c r="U29" s="136" t="s">
        <v>48</v>
      </c>
      <c r="V29" s="136" t="s">
        <v>48</v>
      </c>
      <c r="W29" s="136" t="s">
        <v>48</v>
      </c>
      <c r="X29" s="136" t="s">
        <v>48</v>
      </c>
      <c r="Y29" s="136" t="s">
        <v>48</v>
      </c>
      <c r="Z29" s="136" t="s">
        <v>48</v>
      </c>
      <c r="AA29" s="136" t="s">
        <v>48</v>
      </c>
      <c r="AB29" s="136" t="s">
        <v>48</v>
      </c>
      <c r="AC29" s="136" t="s">
        <v>48</v>
      </c>
      <c r="AD29" s="136" t="s">
        <v>48</v>
      </c>
      <c r="AE29" s="136" t="s">
        <v>48</v>
      </c>
      <c r="AF29" s="136" t="s">
        <v>48</v>
      </c>
      <c r="AG29" s="136" t="s">
        <v>48</v>
      </c>
      <c r="AH29" s="136" t="s">
        <v>48</v>
      </c>
      <c r="AI29" s="136" t="s">
        <v>48</v>
      </c>
      <c r="AJ29" s="136" t="s">
        <v>48</v>
      </c>
      <c r="AK29" s="136" t="s">
        <v>48</v>
      </c>
      <c r="AL29" s="136" t="s">
        <v>48</v>
      </c>
      <c r="AM29" s="136" t="s">
        <v>48</v>
      </c>
      <c r="AN29" s="136" t="s">
        <v>48</v>
      </c>
      <c r="AO29" s="136" t="s">
        <v>48</v>
      </c>
      <c r="AP29" s="136" t="s">
        <v>48</v>
      </c>
      <c r="AQ29" s="103">
        <f t="shared" si="2"/>
        <v>0</v>
      </c>
      <c r="AR29" s="138"/>
      <c r="AS29" s="87"/>
      <c r="AT29" s="129"/>
      <c r="AU29" s="87"/>
      <c r="AV29" s="87"/>
      <c r="AW29" s="89">
        <f t="shared" si="0"/>
        <v>0</v>
      </c>
      <c r="AX29" s="87"/>
      <c r="AY29" s="89">
        <f t="shared" si="1"/>
        <v>0</v>
      </c>
      <c r="AZ29" s="59">
        <f t="shared" si="3"/>
        <v>0</v>
      </c>
      <c r="BA29" s="12"/>
      <c r="BB29" s="9"/>
      <c r="BC29" s="9"/>
    </row>
    <row r="30" spans="1:55" ht="25.2" thickBot="1" x14ac:dyDescent="0.45">
      <c r="A30" s="60">
        <v>24</v>
      </c>
      <c r="B30" s="61" t="str">
        <f>'Pauta1-1T'!B30</f>
        <v>KEVEN PEREIRA LEITE</v>
      </c>
      <c r="C30" s="136" t="s">
        <v>48</v>
      </c>
      <c r="D30" s="136" t="s">
        <v>48</v>
      </c>
      <c r="E30" s="136" t="s">
        <v>48</v>
      </c>
      <c r="F30" s="136" t="s">
        <v>48</v>
      </c>
      <c r="G30" s="136" t="s">
        <v>48</v>
      </c>
      <c r="H30" s="136" t="s">
        <v>48</v>
      </c>
      <c r="I30" s="136" t="s">
        <v>48</v>
      </c>
      <c r="J30" s="136" t="s">
        <v>48</v>
      </c>
      <c r="K30" s="136" t="s">
        <v>48</v>
      </c>
      <c r="L30" s="136" t="s">
        <v>48</v>
      </c>
      <c r="M30" s="136" t="s">
        <v>48</v>
      </c>
      <c r="N30" s="136" t="s">
        <v>48</v>
      </c>
      <c r="O30" s="136" t="s">
        <v>48</v>
      </c>
      <c r="P30" s="136" t="s">
        <v>48</v>
      </c>
      <c r="Q30" s="136" t="s">
        <v>48</v>
      </c>
      <c r="R30" s="136" t="s">
        <v>48</v>
      </c>
      <c r="S30" s="136" t="s">
        <v>48</v>
      </c>
      <c r="T30" s="136" t="s">
        <v>48</v>
      </c>
      <c r="U30" s="136" t="s">
        <v>48</v>
      </c>
      <c r="V30" s="136" t="s">
        <v>48</v>
      </c>
      <c r="W30" s="136" t="s">
        <v>48</v>
      </c>
      <c r="X30" s="136" t="s">
        <v>48</v>
      </c>
      <c r="Y30" s="136" t="s">
        <v>48</v>
      </c>
      <c r="Z30" s="136" t="s">
        <v>48</v>
      </c>
      <c r="AA30" s="136" t="s">
        <v>48</v>
      </c>
      <c r="AB30" s="136" t="s">
        <v>48</v>
      </c>
      <c r="AC30" s="136" t="s">
        <v>48</v>
      </c>
      <c r="AD30" s="136" t="s">
        <v>48</v>
      </c>
      <c r="AE30" s="136" t="s">
        <v>48</v>
      </c>
      <c r="AF30" s="136" t="s">
        <v>48</v>
      </c>
      <c r="AG30" s="136" t="s">
        <v>48</v>
      </c>
      <c r="AH30" s="136" t="s">
        <v>48</v>
      </c>
      <c r="AI30" s="136" t="s">
        <v>48</v>
      </c>
      <c r="AJ30" s="136" t="s">
        <v>48</v>
      </c>
      <c r="AK30" s="136" t="s">
        <v>48</v>
      </c>
      <c r="AL30" s="136" t="s">
        <v>48</v>
      </c>
      <c r="AM30" s="136" t="s">
        <v>48</v>
      </c>
      <c r="AN30" s="136" t="s">
        <v>48</v>
      </c>
      <c r="AO30" s="136" t="s">
        <v>48</v>
      </c>
      <c r="AP30" s="136" t="s">
        <v>48</v>
      </c>
      <c r="AQ30" s="103">
        <f t="shared" si="2"/>
        <v>0</v>
      </c>
      <c r="AR30" s="138"/>
      <c r="AS30" s="87"/>
      <c r="AT30" s="129"/>
      <c r="AU30" s="87"/>
      <c r="AV30" s="87"/>
      <c r="AW30" s="89">
        <f t="shared" si="0"/>
        <v>0</v>
      </c>
      <c r="AX30" s="87"/>
      <c r="AY30" s="89">
        <f t="shared" si="1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'Pauta1-1T'!B31</f>
        <v>LARISSA ALVES SENA</v>
      </c>
      <c r="C31" s="136" t="s">
        <v>48</v>
      </c>
      <c r="D31" s="136" t="s">
        <v>48</v>
      </c>
      <c r="E31" s="136" t="s">
        <v>48</v>
      </c>
      <c r="F31" s="136" t="s">
        <v>48</v>
      </c>
      <c r="G31" s="136" t="s">
        <v>48</v>
      </c>
      <c r="H31" s="136" t="s">
        <v>48</v>
      </c>
      <c r="I31" s="136" t="s">
        <v>48</v>
      </c>
      <c r="J31" s="136" t="s">
        <v>48</v>
      </c>
      <c r="K31" s="136" t="s">
        <v>48</v>
      </c>
      <c r="L31" s="136" t="s">
        <v>48</v>
      </c>
      <c r="M31" s="136" t="s">
        <v>48</v>
      </c>
      <c r="N31" s="136" t="s">
        <v>48</v>
      </c>
      <c r="O31" s="136" t="s">
        <v>48</v>
      </c>
      <c r="P31" s="136" t="s">
        <v>48</v>
      </c>
      <c r="Q31" s="136" t="s">
        <v>48</v>
      </c>
      <c r="R31" s="136" t="s">
        <v>48</v>
      </c>
      <c r="S31" s="136" t="s">
        <v>48</v>
      </c>
      <c r="T31" s="136" t="s">
        <v>48</v>
      </c>
      <c r="U31" s="136" t="s">
        <v>48</v>
      </c>
      <c r="V31" s="136" t="s">
        <v>48</v>
      </c>
      <c r="W31" s="136" t="s">
        <v>48</v>
      </c>
      <c r="X31" s="136" t="s">
        <v>48</v>
      </c>
      <c r="Y31" s="136" t="s">
        <v>48</v>
      </c>
      <c r="Z31" s="136" t="s">
        <v>48</v>
      </c>
      <c r="AA31" s="136" t="s">
        <v>48</v>
      </c>
      <c r="AB31" s="136" t="s">
        <v>48</v>
      </c>
      <c r="AC31" s="136" t="s">
        <v>48</v>
      </c>
      <c r="AD31" s="136" t="s">
        <v>48</v>
      </c>
      <c r="AE31" s="136" t="s">
        <v>48</v>
      </c>
      <c r="AF31" s="136" t="s">
        <v>48</v>
      </c>
      <c r="AG31" s="136" t="s">
        <v>48</v>
      </c>
      <c r="AH31" s="136" t="s">
        <v>48</v>
      </c>
      <c r="AI31" s="136" t="s">
        <v>48</v>
      </c>
      <c r="AJ31" s="136" t="s">
        <v>48</v>
      </c>
      <c r="AK31" s="136" t="s">
        <v>48</v>
      </c>
      <c r="AL31" s="136" t="s">
        <v>48</v>
      </c>
      <c r="AM31" s="136" t="s">
        <v>48</v>
      </c>
      <c r="AN31" s="136" t="s">
        <v>48</v>
      </c>
      <c r="AO31" s="136" t="s">
        <v>48</v>
      </c>
      <c r="AP31" s="136" t="s">
        <v>48</v>
      </c>
      <c r="AQ31" s="103">
        <f t="shared" si="2"/>
        <v>0</v>
      </c>
      <c r="AR31" s="138"/>
      <c r="AS31" s="87"/>
      <c r="AT31" s="129"/>
      <c r="AU31" s="87"/>
      <c r="AV31" s="87"/>
      <c r="AW31" s="89">
        <f t="shared" si="0"/>
        <v>0</v>
      </c>
      <c r="AX31" s="87"/>
      <c r="AY31" s="89">
        <f t="shared" si="1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'Pauta1-1T'!B32</f>
        <v>LEANDRO AMARAL SEZINI</v>
      </c>
      <c r="C32" s="136" t="s">
        <v>48</v>
      </c>
      <c r="D32" s="136" t="s">
        <v>48</v>
      </c>
      <c r="E32" s="136" t="s">
        <v>48</v>
      </c>
      <c r="F32" s="136" t="s">
        <v>48</v>
      </c>
      <c r="G32" s="136" t="s">
        <v>48</v>
      </c>
      <c r="H32" s="136" t="s">
        <v>48</v>
      </c>
      <c r="I32" s="136" t="s">
        <v>48</v>
      </c>
      <c r="J32" s="136" t="s">
        <v>48</v>
      </c>
      <c r="K32" s="136" t="s">
        <v>48</v>
      </c>
      <c r="L32" s="136" t="s">
        <v>48</v>
      </c>
      <c r="M32" s="136" t="s">
        <v>48</v>
      </c>
      <c r="N32" s="136" t="s">
        <v>48</v>
      </c>
      <c r="O32" s="136" t="s">
        <v>48</v>
      </c>
      <c r="P32" s="136" t="s">
        <v>48</v>
      </c>
      <c r="Q32" s="136" t="s">
        <v>48</v>
      </c>
      <c r="R32" s="136" t="s">
        <v>48</v>
      </c>
      <c r="S32" s="136" t="s">
        <v>48</v>
      </c>
      <c r="T32" s="136" t="s">
        <v>48</v>
      </c>
      <c r="U32" s="136" t="s">
        <v>48</v>
      </c>
      <c r="V32" s="136" t="s">
        <v>48</v>
      </c>
      <c r="W32" s="136" t="s">
        <v>48</v>
      </c>
      <c r="X32" s="136" t="s">
        <v>48</v>
      </c>
      <c r="Y32" s="136" t="s">
        <v>48</v>
      </c>
      <c r="Z32" s="136" t="s">
        <v>48</v>
      </c>
      <c r="AA32" s="136" t="s">
        <v>48</v>
      </c>
      <c r="AB32" s="136" t="s">
        <v>48</v>
      </c>
      <c r="AC32" s="136" t="s">
        <v>48</v>
      </c>
      <c r="AD32" s="136" t="s">
        <v>48</v>
      </c>
      <c r="AE32" s="136" t="s">
        <v>48</v>
      </c>
      <c r="AF32" s="136" t="s">
        <v>48</v>
      </c>
      <c r="AG32" s="136" t="s">
        <v>48</v>
      </c>
      <c r="AH32" s="136" t="s">
        <v>48</v>
      </c>
      <c r="AI32" s="136" t="s">
        <v>48</v>
      </c>
      <c r="AJ32" s="136" t="s">
        <v>48</v>
      </c>
      <c r="AK32" s="136" t="s">
        <v>48</v>
      </c>
      <c r="AL32" s="136" t="s">
        <v>48</v>
      </c>
      <c r="AM32" s="136" t="s">
        <v>48</v>
      </c>
      <c r="AN32" s="136" t="s">
        <v>48</v>
      </c>
      <c r="AO32" s="136" t="s">
        <v>48</v>
      </c>
      <c r="AP32" s="136" t="s">
        <v>48</v>
      </c>
      <c r="AQ32" s="103">
        <f t="shared" si="2"/>
        <v>0</v>
      </c>
      <c r="AR32" s="138"/>
      <c r="AS32" s="87"/>
      <c r="AT32" s="129"/>
      <c r="AU32" s="87"/>
      <c r="AV32" s="87"/>
      <c r="AW32" s="89">
        <f t="shared" si="0"/>
        <v>0</v>
      </c>
      <c r="AX32" s="87"/>
      <c r="AY32" s="89">
        <f t="shared" si="1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'Pauta1-1T'!B33</f>
        <v>LISANDRA OLIVEIRA SANTOS DE JESUS</v>
      </c>
      <c r="C33" s="136" t="s">
        <v>48</v>
      </c>
      <c r="D33" s="136" t="s">
        <v>48</v>
      </c>
      <c r="E33" s="136" t="s">
        <v>48</v>
      </c>
      <c r="F33" s="136" t="s">
        <v>48</v>
      </c>
      <c r="G33" s="136" t="s">
        <v>48</v>
      </c>
      <c r="H33" s="136" t="s">
        <v>48</v>
      </c>
      <c r="I33" s="136" t="s">
        <v>48</v>
      </c>
      <c r="J33" s="136" t="s">
        <v>48</v>
      </c>
      <c r="K33" s="136" t="s">
        <v>48</v>
      </c>
      <c r="L33" s="136" t="s">
        <v>48</v>
      </c>
      <c r="M33" s="136" t="s">
        <v>48</v>
      </c>
      <c r="N33" s="136" t="s">
        <v>48</v>
      </c>
      <c r="O33" s="136" t="s">
        <v>48</v>
      </c>
      <c r="P33" s="136" t="s">
        <v>48</v>
      </c>
      <c r="Q33" s="136" t="s">
        <v>48</v>
      </c>
      <c r="R33" s="136" t="s">
        <v>48</v>
      </c>
      <c r="S33" s="136" t="s">
        <v>48</v>
      </c>
      <c r="T33" s="136" t="s">
        <v>48</v>
      </c>
      <c r="U33" s="136" t="s">
        <v>48</v>
      </c>
      <c r="V33" s="136" t="s">
        <v>48</v>
      </c>
      <c r="W33" s="136" t="s">
        <v>48</v>
      </c>
      <c r="X33" s="136" t="s">
        <v>48</v>
      </c>
      <c r="Y33" s="136" t="s">
        <v>48</v>
      </c>
      <c r="Z33" s="136" t="s">
        <v>48</v>
      </c>
      <c r="AA33" s="136" t="s">
        <v>48</v>
      </c>
      <c r="AB33" s="136" t="s">
        <v>48</v>
      </c>
      <c r="AC33" s="136" t="s">
        <v>48</v>
      </c>
      <c r="AD33" s="136" t="s">
        <v>48</v>
      </c>
      <c r="AE33" s="136" t="s">
        <v>48</v>
      </c>
      <c r="AF33" s="136" t="s">
        <v>48</v>
      </c>
      <c r="AG33" s="136" t="s">
        <v>48</v>
      </c>
      <c r="AH33" s="136" t="s">
        <v>48</v>
      </c>
      <c r="AI33" s="136" t="s">
        <v>48</v>
      </c>
      <c r="AJ33" s="136" t="s">
        <v>48</v>
      </c>
      <c r="AK33" s="136" t="s">
        <v>48</v>
      </c>
      <c r="AL33" s="136" t="s">
        <v>48</v>
      </c>
      <c r="AM33" s="136" t="s">
        <v>48</v>
      </c>
      <c r="AN33" s="136" t="s">
        <v>48</v>
      </c>
      <c r="AO33" s="136" t="s">
        <v>48</v>
      </c>
      <c r="AP33" s="136" t="s">
        <v>48</v>
      </c>
      <c r="AQ33" s="103">
        <f t="shared" si="2"/>
        <v>0</v>
      </c>
      <c r="AR33" s="138"/>
      <c r="AS33" s="87"/>
      <c r="AT33" s="129"/>
      <c r="AU33" s="87"/>
      <c r="AV33" s="87"/>
      <c r="AW33" s="89">
        <f t="shared" si="0"/>
        <v>0</v>
      </c>
      <c r="AX33" s="87"/>
      <c r="AY33" s="89">
        <f t="shared" si="1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'Pauta1-1T'!B34</f>
        <v>LÍVIA MARTINS PINHEIRO SAMPAIO</v>
      </c>
      <c r="C34" s="136" t="s">
        <v>48</v>
      </c>
      <c r="D34" s="136" t="s">
        <v>48</v>
      </c>
      <c r="E34" s="136" t="s">
        <v>48</v>
      </c>
      <c r="F34" s="136" t="s">
        <v>48</v>
      </c>
      <c r="G34" s="136" t="s">
        <v>48</v>
      </c>
      <c r="H34" s="136" t="s">
        <v>48</v>
      </c>
      <c r="I34" s="136" t="s">
        <v>48</v>
      </c>
      <c r="J34" s="136" t="s">
        <v>48</v>
      </c>
      <c r="K34" s="136" t="s">
        <v>48</v>
      </c>
      <c r="L34" s="136" t="s">
        <v>48</v>
      </c>
      <c r="M34" s="136" t="s">
        <v>48</v>
      </c>
      <c r="N34" s="136" t="s">
        <v>48</v>
      </c>
      <c r="O34" s="136" t="s">
        <v>48</v>
      </c>
      <c r="P34" s="136" t="s">
        <v>48</v>
      </c>
      <c r="Q34" s="136" t="s">
        <v>48</v>
      </c>
      <c r="R34" s="136" t="s">
        <v>48</v>
      </c>
      <c r="S34" s="136" t="s">
        <v>48</v>
      </c>
      <c r="T34" s="136" t="s">
        <v>48</v>
      </c>
      <c r="U34" s="136" t="s">
        <v>48</v>
      </c>
      <c r="V34" s="136" t="s">
        <v>48</v>
      </c>
      <c r="W34" s="136" t="s">
        <v>48</v>
      </c>
      <c r="X34" s="136" t="s">
        <v>48</v>
      </c>
      <c r="Y34" s="136" t="s">
        <v>48</v>
      </c>
      <c r="Z34" s="136" t="s">
        <v>48</v>
      </c>
      <c r="AA34" s="136" t="s">
        <v>48</v>
      </c>
      <c r="AB34" s="136" t="s">
        <v>48</v>
      </c>
      <c r="AC34" s="136" t="s">
        <v>48</v>
      </c>
      <c r="AD34" s="136" t="s">
        <v>48</v>
      </c>
      <c r="AE34" s="136" t="s">
        <v>48</v>
      </c>
      <c r="AF34" s="136" t="s">
        <v>48</v>
      </c>
      <c r="AG34" s="136" t="s">
        <v>48</v>
      </c>
      <c r="AH34" s="136" t="s">
        <v>48</v>
      </c>
      <c r="AI34" s="136" t="s">
        <v>48</v>
      </c>
      <c r="AJ34" s="136" t="s">
        <v>48</v>
      </c>
      <c r="AK34" s="136" t="s">
        <v>48</v>
      </c>
      <c r="AL34" s="136" t="s">
        <v>48</v>
      </c>
      <c r="AM34" s="136" t="s">
        <v>48</v>
      </c>
      <c r="AN34" s="136" t="s">
        <v>48</v>
      </c>
      <c r="AO34" s="136" t="s">
        <v>48</v>
      </c>
      <c r="AP34" s="136" t="s">
        <v>48</v>
      </c>
      <c r="AQ34" s="103">
        <f t="shared" si="2"/>
        <v>0</v>
      </c>
      <c r="AR34" s="138"/>
      <c r="AS34" s="87"/>
      <c r="AT34" s="129"/>
      <c r="AU34" s="87"/>
      <c r="AV34" s="87"/>
      <c r="AW34" s="89">
        <f t="shared" si="0"/>
        <v>0</v>
      </c>
      <c r="AX34" s="87"/>
      <c r="AY34" s="89">
        <f t="shared" si="1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'Pauta1-1T'!B35</f>
        <v>LUAN LEITE DOS SANTOS</v>
      </c>
      <c r="C35" s="136" t="s">
        <v>48</v>
      </c>
      <c r="D35" s="136" t="s">
        <v>48</v>
      </c>
      <c r="E35" s="136" t="s">
        <v>48</v>
      </c>
      <c r="F35" s="136" t="s">
        <v>48</v>
      </c>
      <c r="G35" s="136" t="s">
        <v>48</v>
      </c>
      <c r="H35" s="136" t="s">
        <v>48</v>
      </c>
      <c r="I35" s="136" t="s">
        <v>48</v>
      </c>
      <c r="J35" s="136" t="s">
        <v>48</v>
      </c>
      <c r="K35" s="136" t="s">
        <v>48</v>
      </c>
      <c r="L35" s="136" t="s">
        <v>48</v>
      </c>
      <c r="M35" s="136" t="s">
        <v>48</v>
      </c>
      <c r="N35" s="136" t="s">
        <v>48</v>
      </c>
      <c r="O35" s="136" t="s">
        <v>48</v>
      </c>
      <c r="P35" s="136" t="s">
        <v>48</v>
      </c>
      <c r="Q35" s="136" t="s">
        <v>48</v>
      </c>
      <c r="R35" s="136" t="s">
        <v>48</v>
      </c>
      <c r="S35" s="136" t="s">
        <v>48</v>
      </c>
      <c r="T35" s="136" t="s">
        <v>48</v>
      </c>
      <c r="U35" s="136" t="s">
        <v>48</v>
      </c>
      <c r="V35" s="136" t="s">
        <v>48</v>
      </c>
      <c r="W35" s="136" t="s">
        <v>48</v>
      </c>
      <c r="X35" s="136" t="s">
        <v>48</v>
      </c>
      <c r="Y35" s="136" t="s">
        <v>48</v>
      </c>
      <c r="Z35" s="136" t="s">
        <v>48</v>
      </c>
      <c r="AA35" s="136" t="s">
        <v>48</v>
      </c>
      <c r="AB35" s="136" t="s">
        <v>48</v>
      </c>
      <c r="AC35" s="136" t="s">
        <v>48</v>
      </c>
      <c r="AD35" s="136" t="s">
        <v>48</v>
      </c>
      <c r="AE35" s="136" t="s">
        <v>48</v>
      </c>
      <c r="AF35" s="136" t="s">
        <v>48</v>
      </c>
      <c r="AG35" s="136" t="s">
        <v>48</v>
      </c>
      <c r="AH35" s="136" t="s">
        <v>48</v>
      </c>
      <c r="AI35" s="136" t="s">
        <v>48</v>
      </c>
      <c r="AJ35" s="136" t="s">
        <v>48</v>
      </c>
      <c r="AK35" s="136" t="s">
        <v>48</v>
      </c>
      <c r="AL35" s="136" t="s">
        <v>48</v>
      </c>
      <c r="AM35" s="136" t="s">
        <v>48</v>
      </c>
      <c r="AN35" s="136" t="s">
        <v>48</v>
      </c>
      <c r="AO35" s="136" t="s">
        <v>48</v>
      </c>
      <c r="AP35" s="136" t="s">
        <v>48</v>
      </c>
      <c r="AQ35" s="103">
        <f t="shared" si="2"/>
        <v>0</v>
      </c>
      <c r="AR35" s="138"/>
      <c r="AS35" s="87"/>
      <c r="AT35" s="129"/>
      <c r="AU35" s="87"/>
      <c r="AV35" s="87"/>
      <c r="AW35" s="89">
        <f t="shared" si="0"/>
        <v>0</v>
      </c>
      <c r="AX35" s="87"/>
      <c r="AY35" s="89">
        <f t="shared" si="1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'Pauta1-1T'!B36</f>
        <v>LUCAS ARAUJO DE LIMA PIONA</v>
      </c>
      <c r="C36" s="136" t="s">
        <v>48</v>
      </c>
      <c r="D36" s="136" t="s">
        <v>48</v>
      </c>
      <c r="E36" s="136" t="s">
        <v>48</v>
      </c>
      <c r="F36" s="136" t="s">
        <v>48</v>
      </c>
      <c r="G36" s="136" t="s">
        <v>48</v>
      </c>
      <c r="H36" s="136" t="s">
        <v>48</v>
      </c>
      <c r="I36" s="136" t="s">
        <v>48</v>
      </c>
      <c r="J36" s="136" t="s">
        <v>48</v>
      </c>
      <c r="K36" s="136" t="s">
        <v>48</v>
      </c>
      <c r="L36" s="136" t="s">
        <v>48</v>
      </c>
      <c r="M36" s="136" t="s">
        <v>48</v>
      </c>
      <c r="N36" s="136" t="s">
        <v>48</v>
      </c>
      <c r="O36" s="136" t="s">
        <v>48</v>
      </c>
      <c r="P36" s="136" t="s">
        <v>48</v>
      </c>
      <c r="Q36" s="136" t="s">
        <v>48</v>
      </c>
      <c r="R36" s="136" t="s">
        <v>48</v>
      </c>
      <c r="S36" s="136" t="s">
        <v>48</v>
      </c>
      <c r="T36" s="136" t="s">
        <v>48</v>
      </c>
      <c r="U36" s="136" t="s">
        <v>48</v>
      </c>
      <c r="V36" s="136" t="s">
        <v>48</v>
      </c>
      <c r="W36" s="136" t="s">
        <v>48</v>
      </c>
      <c r="X36" s="136" t="s">
        <v>48</v>
      </c>
      <c r="Y36" s="136" t="s">
        <v>48</v>
      </c>
      <c r="Z36" s="136" t="s">
        <v>48</v>
      </c>
      <c r="AA36" s="136" t="s">
        <v>48</v>
      </c>
      <c r="AB36" s="136" t="s">
        <v>48</v>
      </c>
      <c r="AC36" s="136" t="s">
        <v>48</v>
      </c>
      <c r="AD36" s="136" t="s">
        <v>48</v>
      </c>
      <c r="AE36" s="136" t="s">
        <v>48</v>
      </c>
      <c r="AF36" s="136" t="s">
        <v>48</v>
      </c>
      <c r="AG36" s="136" t="s">
        <v>48</v>
      </c>
      <c r="AH36" s="136" t="s">
        <v>48</v>
      </c>
      <c r="AI36" s="136" t="s">
        <v>48</v>
      </c>
      <c r="AJ36" s="136" t="s">
        <v>48</v>
      </c>
      <c r="AK36" s="136" t="s">
        <v>48</v>
      </c>
      <c r="AL36" s="136" t="s">
        <v>48</v>
      </c>
      <c r="AM36" s="136" t="s">
        <v>48</v>
      </c>
      <c r="AN36" s="136" t="s">
        <v>48</v>
      </c>
      <c r="AO36" s="136" t="s">
        <v>48</v>
      </c>
      <c r="AP36" s="136" t="s">
        <v>48</v>
      </c>
      <c r="AQ36" s="103">
        <f t="shared" si="2"/>
        <v>0</v>
      </c>
      <c r="AR36" s="138"/>
      <c r="AS36" s="87"/>
      <c r="AT36" s="129"/>
      <c r="AU36" s="87"/>
      <c r="AV36" s="87"/>
      <c r="AW36" s="89">
        <f t="shared" si="0"/>
        <v>0</v>
      </c>
      <c r="AX36" s="87"/>
      <c r="AY36" s="89">
        <f t="shared" si="1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'Pauta1-1T'!B37</f>
        <v>LUCAS DE OLIVEIRA PASSOS</v>
      </c>
      <c r="C37" s="136" t="s">
        <v>48</v>
      </c>
      <c r="D37" s="136" t="s">
        <v>48</v>
      </c>
      <c r="E37" s="136" t="s">
        <v>48</v>
      </c>
      <c r="F37" s="136" t="s">
        <v>48</v>
      </c>
      <c r="G37" s="136" t="s">
        <v>48</v>
      </c>
      <c r="H37" s="136" t="s">
        <v>48</v>
      </c>
      <c r="I37" s="136" t="s">
        <v>48</v>
      </c>
      <c r="J37" s="136" t="s">
        <v>48</v>
      </c>
      <c r="K37" s="136" t="s">
        <v>48</v>
      </c>
      <c r="L37" s="136" t="s">
        <v>48</v>
      </c>
      <c r="M37" s="136" t="s">
        <v>48</v>
      </c>
      <c r="N37" s="136" t="s">
        <v>48</v>
      </c>
      <c r="O37" s="136" t="s">
        <v>48</v>
      </c>
      <c r="P37" s="136" t="s">
        <v>48</v>
      </c>
      <c r="Q37" s="136" t="s">
        <v>48</v>
      </c>
      <c r="R37" s="136" t="s">
        <v>48</v>
      </c>
      <c r="S37" s="136" t="s">
        <v>48</v>
      </c>
      <c r="T37" s="136" t="s">
        <v>48</v>
      </c>
      <c r="U37" s="136" t="s">
        <v>48</v>
      </c>
      <c r="V37" s="136" t="s">
        <v>48</v>
      </c>
      <c r="W37" s="136" t="s">
        <v>48</v>
      </c>
      <c r="X37" s="136" t="s">
        <v>48</v>
      </c>
      <c r="Y37" s="136" t="s">
        <v>48</v>
      </c>
      <c r="Z37" s="136" t="s">
        <v>48</v>
      </c>
      <c r="AA37" s="136" t="s">
        <v>48</v>
      </c>
      <c r="AB37" s="136" t="s">
        <v>48</v>
      </c>
      <c r="AC37" s="136" t="s">
        <v>48</v>
      </c>
      <c r="AD37" s="136" t="s">
        <v>48</v>
      </c>
      <c r="AE37" s="136" t="s">
        <v>48</v>
      </c>
      <c r="AF37" s="136" t="s">
        <v>48</v>
      </c>
      <c r="AG37" s="136" t="s">
        <v>48</v>
      </c>
      <c r="AH37" s="136" t="s">
        <v>48</v>
      </c>
      <c r="AI37" s="136" t="s">
        <v>48</v>
      </c>
      <c r="AJ37" s="136" t="s">
        <v>48</v>
      </c>
      <c r="AK37" s="136" t="s">
        <v>48</v>
      </c>
      <c r="AL37" s="136" t="s">
        <v>48</v>
      </c>
      <c r="AM37" s="136" t="s">
        <v>48</v>
      </c>
      <c r="AN37" s="136" t="s">
        <v>48</v>
      </c>
      <c r="AO37" s="136" t="s">
        <v>48</v>
      </c>
      <c r="AP37" s="136" t="s">
        <v>48</v>
      </c>
      <c r="AQ37" s="103">
        <f t="shared" si="2"/>
        <v>0</v>
      </c>
      <c r="AR37" s="138"/>
      <c r="AS37" s="87"/>
      <c r="AT37" s="129"/>
      <c r="AU37" s="87"/>
      <c r="AV37" s="87"/>
      <c r="AW37" s="89">
        <f t="shared" si="0"/>
        <v>0</v>
      </c>
      <c r="AX37" s="87"/>
      <c r="AY37" s="89">
        <f t="shared" si="1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'Pauta1-1T'!B38</f>
        <v>LUCAS MONTEIRO MARTINS</v>
      </c>
      <c r="C38" s="136" t="s">
        <v>48</v>
      </c>
      <c r="D38" s="136" t="s">
        <v>48</v>
      </c>
      <c r="E38" s="136" t="s">
        <v>48</v>
      </c>
      <c r="F38" s="136" t="s">
        <v>48</v>
      </c>
      <c r="G38" s="136" t="s">
        <v>48</v>
      </c>
      <c r="H38" s="136" t="s">
        <v>48</v>
      </c>
      <c r="I38" s="136" t="s">
        <v>48</v>
      </c>
      <c r="J38" s="136" t="s">
        <v>48</v>
      </c>
      <c r="K38" s="136" t="s">
        <v>48</v>
      </c>
      <c r="L38" s="136" t="s">
        <v>48</v>
      </c>
      <c r="M38" s="136" t="s">
        <v>48</v>
      </c>
      <c r="N38" s="136" t="s">
        <v>48</v>
      </c>
      <c r="O38" s="136" t="s">
        <v>48</v>
      </c>
      <c r="P38" s="136" t="s">
        <v>48</v>
      </c>
      <c r="Q38" s="136" t="s">
        <v>48</v>
      </c>
      <c r="R38" s="136" t="s">
        <v>48</v>
      </c>
      <c r="S38" s="136" t="s">
        <v>48</v>
      </c>
      <c r="T38" s="136" t="s">
        <v>48</v>
      </c>
      <c r="U38" s="136" t="s">
        <v>48</v>
      </c>
      <c r="V38" s="136" t="s">
        <v>48</v>
      </c>
      <c r="W38" s="136" t="s">
        <v>48</v>
      </c>
      <c r="X38" s="136" t="s">
        <v>48</v>
      </c>
      <c r="Y38" s="136" t="s">
        <v>48</v>
      </c>
      <c r="Z38" s="136" t="s">
        <v>48</v>
      </c>
      <c r="AA38" s="136" t="s">
        <v>48</v>
      </c>
      <c r="AB38" s="136" t="s">
        <v>48</v>
      </c>
      <c r="AC38" s="136" t="s">
        <v>48</v>
      </c>
      <c r="AD38" s="136" t="s">
        <v>48</v>
      </c>
      <c r="AE38" s="136" t="s">
        <v>48</v>
      </c>
      <c r="AF38" s="136" t="s">
        <v>48</v>
      </c>
      <c r="AG38" s="136" t="s">
        <v>48</v>
      </c>
      <c r="AH38" s="136" t="s">
        <v>48</v>
      </c>
      <c r="AI38" s="136" t="s">
        <v>48</v>
      </c>
      <c r="AJ38" s="136" t="s">
        <v>48</v>
      </c>
      <c r="AK38" s="136" t="s">
        <v>48</v>
      </c>
      <c r="AL38" s="136" t="s">
        <v>48</v>
      </c>
      <c r="AM38" s="136" t="s">
        <v>48</v>
      </c>
      <c r="AN38" s="136" t="s">
        <v>48</v>
      </c>
      <c r="AO38" s="136" t="s">
        <v>48</v>
      </c>
      <c r="AP38" s="136" t="s">
        <v>48</v>
      </c>
      <c r="AQ38" s="103">
        <f t="shared" si="2"/>
        <v>0</v>
      </c>
      <c r="AR38" s="138"/>
      <c r="AS38" s="87"/>
      <c r="AT38" s="129"/>
      <c r="AU38" s="87"/>
      <c r="AV38" s="87"/>
      <c r="AW38" s="89">
        <f t="shared" si="0"/>
        <v>0</v>
      </c>
      <c r="AX38" s="87"/>
      <c r="AY38" s="89">
        <f t="shared" si="1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 t="str">
        <f>'Pauta1-1T'!B39</f>
        <v>LUIZ FELLYPE KOFFLER RODRIGUES NUNES</v>
      </c>
      <c r="C39" s="136" t="s">
        <v>48</v>
      </c>
      <c r="D39" s="136" t="s">
        <v>48</v>
      </c>
      <c r="E39" s="136" t="s">
        <v>48</v>
      </c>
      <c r="F39" s="136" t="s">
        <v>48</v>
      </c>
      <c r="G39" s="136" t="s">
        <v>48</v>
      </c>
      <c r="H39" s="136" t="s">
        <v>48</v>
      </c>
      <c r="I39" s="136" t="s">
        <v>48</v>
      </c>
      <c r="J39" s="136" t="s">
        <v>48</v>
      </c>
      <c r="K39" s="136" t="s">
        <v>48</v>
      </c>
      <c r="L39" s="136" t="s">
        <v>48</v>
      </c>
      <c r="M39" s="136" t="s">
        <v>48</v>
      </c>
      <c r="N39" s="136" t="s">
        <v>48</v>
      </c>
      <c r="O39" s="136" t="s">
        <v>48</v>
      </c>
      <c r="P39" s="136" t="s">
        <v>48</v>
      </c>
      <c r="Q39" s="136" t="s">
        <v>48</v>
      </c>
      <c r="R39" s="136" t="s">
        <v>48</v>
      </c>
      <c r="S39" s="136" t="s">
        <v>48</v>
      </c>
      <c r="T39" s="136" t="s">
        <v>48</v>
      </c>
      <c r="U39" s="136" t="s">
        <v>48</v>
      </c>
      <c r="V39" s="136" t="s">
        <v>48</v>
      </c>
      <c r="W39" s="136" t="s">
        <v>48</v>
      </c>
      <c r="X39" s="136" t="s">
        <v>48</v>
      </c>
      <c r="Y39" s="136" t="s">
        <v>48</v>
      </c>
      <c r="Z39" s="136" t="s">
        <v>48</v>
      </c>
      <c r="AA39" s="136" t="s">
        <v>48</v>
      </c>
      <c r="AB39" s="136" t="s">
        <v>48</v>
      </c>
      <c r="AC39" s="136" t="s">
        <v>48</v>
      </c>
      <c r="AD39" s="136" t="s">
        <v>48</v>
      </c>
      <c r="AE39" s="136" t="s">
        <v>48</v>
      </c>
      <c r="AF39" s="136" t="s">
        <v>48</v>
      </c>
      <c r="AG39" s="136" t="s">
        <v>48</v>
      </c>
      <c r="AH39" s="136" t="s">
        <v>48</v>
      </c>
      <c r="AI39" s="136" t="s">
        <v>48</v>
      </c>
      <c r="AJ39" s="136" t="s">
        <v>48</v>
      </c>
      <c r="AK39" s="136" t="s">
        <v>48</v>
      </c>
      <c r="AL39" s="136" t="s">
        <v>48</v>
      </c>
      <c r="AM39" s="136" t="s">
        <v>48</v>
      </c>
      <c r="AN39" s="136" t="s">
        <v>48</v>
      </c>
      <c r="AO39" s="136" t="s">
        <v>48</v>
      </c>
      <c r="AP39" s="136" t="s">
        <v>48</v>
      </c>
      <c r="AQ39" s="103">
        <f t="shared" si="2"/>
        <v>0</v>
      </c>
      <c r="AR39" s="138"/>
      <c r="AS39" s="87"/>
      <c r="AT39" s="87"/>
      <c r="AU39" s="87"/>
      <c r="AV39" s="87"/>
      <c r="AW39" s="89">
        <f t="shared" si="0"/>
        <v>0</v>
      </c>
      <c r="AX39" s="87"/>
      <c r="AY39" s="89">
        <f t="shared" si="1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 t="str">
        <f>'Pauta1-1T'!B40</f>
        <v>MATEUS VARGAS FRAGA</v>
      </c>
      <c r="C40" s="136" t="s">
        <v>48</v>
      </c>
      <c r="D40" s="136" t="s">
        <v>48</v>
      </c>
      <c r="E40" s="136" t="s">
        <v>48</v>
      </c>
      <c r="F40" s="136" t="s">
        <v>48</v>
      </c>
      <c r="G40" s="136" t="s">
        <v>48</v>
      </c>
      <c r="H40" s="136" t="s">
        <v>48</v>
      </c>
      <c r="I40" s="136" t="s">
        <v>48</v>
      </c>
      <c r="J40" s="136" t="s">
        <v>48</v>
      </c>
      <c r="K40" s="136" t="s">
        <v>48</v>
      </c>
      <c r="L40" s="136" t="s">
        <v>48</v>
      </c>
      <c r="M40" s="136" t="s">
        <v>48</v>
      </c>
      <c r="N40" s="136" t="s">
        <v>48</v>
      </c>
      <c r="O40" s="136" t="s">
        <v>48</v>
      </c>
      <c r="P40" s="136" t="s">
        <v>48</v>
      </c>
      <c r="Q40" s="136" t="s">
        <v>48</v>
      </c>
      <c r="R40" s="136" t="s">
        <v>48</v>
      </c>
      <c r="S40" s="136" t="s">
        <v>48</v>
      </c>
      <c r="T40" s="136" t="s">
        <v>48</v>
      </c>
      <c r="U40" s="136" t="s">
        <v>48</v>
      </c>
      <c r="V40" s="136" t="s">
        <v>48</v>
      </c>
      <c r="W40" s="136" t="s">
        <v>48</v>
      </c>
      <c r="X40" s="136" t="s">
        <v>48</v>
      </c>
      <c r="Y40" s="136" t="s">
        <v>48</v>
      </c>
      <c r="Z40" s="136" t="s">
        <v>48</v>
      </c>
      <c r="AA40" s="136" t="s">
        <v>48</v>
      </c>
      <c r="AB40" s="136" t="s">
        <v>48</v>
      </c>
      <c r="AC40" s="136" t="s">
        <v>48</v>
      </c>
      <c r="AD40" s="136" t="s">
        <v>48</v>
      </c>
      <c r="AE40" s="136" t="s">
        <v>48</v>
      </c>
      <c r="AF40" s="136" t="s">
        <v>48</v>
      </c>
      <c r="AG40" s="136" t="s">
        <v>48</v>
      </c>
      <c r="AH40" s="136" t="s">
        <v>48</v>
      </c>
      <c r="AI40" s="136" t="s">
        <v>48</v>
      </c>
      <c r="AJ40" s="136" t="s">
        <v>48</v>
      </c>
      <c r="AK40" s="136" t="s">
        <v>48</v>
      </c>
      <c r="AL40" s="136" t="s">
        <v>48</v>
      </c>
      <c r="AM40" s="136" t="s">
        <v>48</v>
      </c>
      <c r="AN40" s="136" t="s">
        <v>48</v>
      </c>
      <c r="AO40" s="136" t="s">
        <v>48</v>
      </c>
      <c r="AP40" s="136" t="s">
        <v>48</v>
      </c>
      <c r="AQ40" s="103">
        <f t="shared" si="2"/>
        <v>0</v>
      </c>
      <c r="AR40" s="138"/>
      <c r="AS40" s="87"/>
      <c r="AT40" s="129"/>
      <c r="AU40" s="87"/>
      <c r="AV40" s="87"/>
      <c r="AW40" s="89">
        <f t="shared" si="0"/>
        <v>0</v>
      </c>
      <c r="AX40" s="87"/>
      <c r="AY40" s="89">
        <f t="shared" si="1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 t="str">
        <f>'Pauta1-1T'!B41</f>
        <v>MATHEUS CALDAS SILVA</v>
      </c>
      <c r="C41" s="136" t="s">
        <v>48</v>
      </c>
      <c r="D41" s="136" t="s">
        <v>48</v>
      </c>
      <c r="E41" s="136" t="s">
        <v>48</v>
      </c>
      <c r="F41" s="136" t="s">
        <v>48</v>
      </c>
      <c r="G41" s="136" t="s">
        <v>48</v>
      </c>
      <c r="H41" s="136" t="s">
        <v>48</v>
      </c>
      <c r="I41" s="136" t="s">
        <v>48</v>
      </c>
      <c r="J41" s="136" t="s">
        <v>48</v>
      </c>
      <c r="K41" s="136" t="s">
        <v>48</v>
      </c>
      <c r="L41" s="136" t="s">
        <v>48</v>
      </c>
      <c r="M41" s="136" t="s">
        <v>48</v>
      </c>
      <c r="N41" s="136" t="s">
        <v>48</v>
      </c>
      <c r="O41" s="136" t="s">
        <v>48</v>
      </c>
      <c r="P41" s="136" t="s">
        <v>48</v>
      </c>
      <c r="Q41" s="136" t="s">
        <v>48</v>
      </c>
      <c r="R41" s="136" t="s">
        <v>48</v>
      </c>
      <c r="S41" s="136" t="s">
        <v>48</v>
      </c>
      <c r="T41" s="136" t="s">
        <v>48</v>
      </c>
      <c r="U41" s="136" t="s">
        <v>48</v>
      </c>
      <c r="V41" s="136" t="s">
        <v>48</v>
      </c>
      <c r="W41" s="136" t="s">
        <v>48</v>
      </c>
      <c r="X41" s="136" t="s">
        <v>48</v>
      </c>
      <c r="Y41" s="136" t="s">
        <v>48</v>
      </c>
      <c r="Z41" s="136" t="s">
        <v>48</v>
      </c>
      <c r="AA41" s="136" t="s">
        <v>48</v>
      </c>
      <c r="AB41" s="136" t="s">
        <v>48</v>
      </c>
      <c r="AC41" s="136" t="s">
        <v>48</v>
      </c>
      <c r="AD41" s="136" t="s">
        <v>48</v>
      </c>
      <c r="AE41" s="136" t="s">
        <v>48</v>
      </c>
      <c r="AF41" s="136" t="s">
        <v>48</v>
      </c>
      <c r="AG41" s="136" t="s">
        <v>48</v>
      </c>
      <c r="AH41" s="136" t="s">
        <v>48</v>
      </c>
      <c r="AI41" s="136" t="s">
        <v>48</v>
      </c>
      <c r="AJ41" s="136" t="s">
        <v>48</v>
      </c>
      <c r="AK41" s="136" t="s">
        <v>48</v>
      </c>
      <c r="AL41" s="136" t="s">
        <v>48</v>
      </c>
      <c r="AM41" s="136" t="s">
        <v>48</v>
      </c>
      <c r="AN41" s="136" t="s">
        <v>48</v>
      </c>
      <c r="AO41" s="136" t="s">
        <v>48</v>
      </c>
      <c r="AP41" s="136" t="s">
        <v>48</v>
      </c>
      <c r="AQ41" s="103">
        <f t="shared" si="2"/>
        <v>0</v>
      </c>
      <c r="AR41" s="136"/>
      <c r="AS41" s="136"/>
      <c r="AT41" s="136"/>
      <c r="AU41" s="136"/>
      <c r="AV41" s="87"/>
      <c r="AW41" s="89">
        <f t="shared" si="0"/>
        <v>0</v>
      </c>
      <c r="AX41" s="87"/>
      <c r="AY41" s="89">
        <f t="shared" si="1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 t="str">
        <f>'Pauta1-1T'!B42</f>
        <v>MATHEUS DE MATTOS CORDEIRO</v>
      </c>
      <c r="C42" s="136" t="s">
        <v>48</v>
      </c>
      <c r="D42" s="136" t="s">
        <v>48</v>
      </c>
      <c r="E42" s="136" t="s">
        <v>48</v>
      </c>
      <c r="F42" s="136" t="s">
        <v>48</v>
      </c>
      <c r="G42" s="136" t="s">
        <v>48</v>
      </c>
      <c r="H42" s="136" t="s">
        <v>48</v>
      </c>
      <c r="I42" s="136" t="s">
        <v>48</v>
      </c>
      <c r="J42" s="136" t="s">
        <v>48</v>
      </c>
      <c r="K42" s="136" t="s">
        <v>48</v>
      </c>
      <c r="L42" s="136" t="s">
        <v>48</v>
      </c>
      <c r="M42" s="136" t="s">
        <v>48</v>
      </c>
      <c r="N42" s="136" t="s">
        <v>48</v>
      </c>
      <c r="O42" s="136" t="s">
        <v>48</v>
      </c>
      <c r="P42" s="136" t="s">
        <v>48</v>
      </c>
      <c r="Q42" s="136" t="s">
        <v>48</v>
      </c>
      <c r="R42" s="136" t="s">
        <v>48</v>
      </c>
      <c r="S42" s="136" t="s">
        <v>48</v>
      </c>
      <c r="T42" s="136" t="s">
        <v>48</v>
      </c>
      <c r="U42" s="136" t="s">
        <v>48</v>
      </c>
      <c r="V42" s="136" t="s">
        <v>48</v>
      </c>
      <c r="W42" s="136" t="s">
        <v>48</v>
      </c>
      <c r="X42" s="136" t="s">
        <v>48</v>
      </c>
      <c r="Y42" s="136" t="s">
        <v>48</v>
      </c>
      <c r="Z42" s="136" t="s">
        <v>48</v>
      </c>
      <c r="AA42" s="136" t="s">
        <v>48</v>
      </c>
      <c r="AB42" s="136" t="s">
        <v>48</v>
      </c>
      <c r="AC42" s="136" t="s">
        <v>48</v>
      </c>
      <c r="AD42" s="136" t="s">
        <v>48</v>
      </c>
      <c r="AE42" s="136" t="s">
        <v>48</v>
      </c>
      <c r="AF42" s="136" t="s">
        <v>48</v>
      </c>
      <c r="AG42" s="136" t="s">
        <v>48</v>
      </c>
      <c r="AH42" s="136" t="s">
        <v>48</v>
      </c>
      <c r="AI42" s="136" t="s">
        <v>48</v>
      </c>
      <c r="AJ42" s="136" t="s">
        <v>48</v>
      </c>
      <c r="AK42" s="136" t="s">
        <v>48</v>
      </c>
      <c r="AL42" s="136" t="s">
        <v>48</v>
      </c>
      <c r="AM42" s="136" t="s">
        <v>48</v>
      </c>
      <c r="AN42" s="136" t="s">
        <v>48</v>
      </c>
      <c r="AO42" s="136" t="s">
        <v>48</v>
      </c>
      <c r="AP42" s="136" t="s">
        <v>48</v>
      </c>
      <c r="AQ42" s="103">
        <f t="shared" si="2"/>
        <v>0</v>
      </c>
      <c r="AR42" s="138"/>
      <c r="AS42" s="87"/>
      <c r="AT42" s="129"/>
      <c r="AU42" s="87"/>
      <c r="AV42" s="87"/>
      <c r="AW42" s="89">
        <f t="shared" si="0"/>
        <v>0</v>
      </c>
      <c r="AX42" s="87"/>
      <c r="AY42" s="89">
        <f t="shared" si="1"/>
        <v>0</v>
      </c>
      <c r="AZ42" s="59">
        <f t="shared" si="3"/>
        <v>0</v>
      </c>
      <c r="BA42" s="12"/>
    </row>
    <row r="43" spans="1:53" ht="22.2" customHeight="1" thickBot="1" x14ac:dyDescent="0.45">
      <c r="A43" s="60">
        <v>37</v>
      </c>
      <c r="B43" s="61" t="str">
        <f>'Pauta1-1T'!B43</f>
        <v>MAYK ANTONIO SALES ALVES (GÊMEO)</v>
      </c>
      <c r="C43" s="136" t="s">
        <v>48</v>
      </c>
      <c r="D43" s="136" t="s">
        <v>48</v>
      </c>
      <c r="E43" s="136" t="s">
        <v>48</v>
      </c>
      <c r="F43" s="136" t="s">
        <v>48</v>
      </c>
      <c r="G43" s="136" t="s">
        <v>48</v>
      </c>
      <c r="H43" s="136" t="s">
        <v>48</v>
      </c>
      <c r="I43" s="136" t="s">
        <v>48</v>
      </c>
      <c r="J43" s="136" t="s">
        <v>48</v>
      </c>
      <c r="K43" s="136" t="s">
        <v>48</v>
      </c>
      <c r="L43" s="136" t="s">
        <v>48</v>
      </c>
      <c r="M43" s="136" t="s">
        <v>48</v>
      </c>
      <c r="N43" s="136" t="s">
        <v>48</v>
      </c>
      <c r="O43" s="136" t="s">
        <v>48</v>
      </c>
      <c r="P43" s="136" t="s">
        <v>48</v>
      </c>
      <c r="Q43" s="136" t="s">
        <v>48</v>
      </c>
      <c r="R43" s="136" t="s">
        <v>48</v>
      </c>
      <c r="S43" s="136" t="s">
        <v>48</v>
      </c>
      <c r="T43" s="136" t="s">
        <v>48</v>
      </c>
      <c r="U43" s="136" t="s">
        <v>48</v>
      </c>
      <c r="V43" s="136" t="s">
        <v>48</v>
      </c>
      <c r="W43" s="136" t="s">
        <v>48</v>
      </c>
      <c r="X43" s="136" t="s">
        <v>48</v>
      </c>
      <c r="Y43" s="136" t="s">
        <v>48</v>
      </c>
      <c r="Z43" s="136" t="s">
        <v>48</v>
      </c>
      <c r="AA43" s="136" t="s">
        <v>48</v>
      </c>
      <c r="AB43" s="136" t="s">
        <v>48</v>
      </c>
      <c r="AC43" s="136" t="s">
        <v>48</v>
      </c>
      <c r="AD43" s="136" t="s">
        <v>48</v>
      </c>
      <c r="AE43" s="136" t="s">
        <v>48</v>
      </c>
      <c r="AF43" s="136" t="s">
        <v>48</v>
      </c>
      <c r="AG43" s="136" t="s">
        <v>48</v>
      </c>
      <c r="AH43" s="136" t="s">
        <v>48</v>
      </c>
      <c r="AI43" s="136" t="s">
        <v>48</v>
      </c>
      <c r="AJ43" s="136" t="s">
        <v>48</v>
      </c>
      <c r="AK43" s="136" t="s">
        <v>48</v>
      </c>
      <c r="AL43" s="136" t="s">
        <v>48</v>
      </c>
      <c r="AM43" s="136" t="s">
        <v>48</v>
      </c>
      <c r="AN43" s="136" t="s">
        <v>48</v>
      </c>
      <c r="AO43" s="136" t="s">
        <v>48</v>
      </c>
      <c r="AP43" s="136" t="s">
        <v>48</v>
      </c>
      <c r="AQ43" s="103">
        <f t="shared" si="2"/>
        <v>0</v>
      </c>
      <c r="AR43" s="139"/>
      <c r="AS43" s="87"/>
      <c r="AT43" s="129"/>
      <c r="AU43" s="87"/>
      <c r="AV43" s="87"/>
      <c r="AW43" s="89">
        <f t="shared" si="0"/>
        <v>0</v>
      </c>
      <c r="AX43" s="87"/>
      <c r="AY43" s="89">
        <f t="shared" si="1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 t="str">
        <f>'Pauta1-1T'!B44</f>
        <v>NATANAEL DA SILVA CORDEIRO</v>
      </c>
      <c r="C44" s="136" t="s">
        <v>48</v>
      </c>
      <c r="D44" s="136" t="s">
        <v>48</v>
      </c>
      <c r="E44" s="136" t="s">
        <v>48</v>
      </c>
      <c r="F44" s="136" t="s">
        <v>48</v>
      </c>
      <c r="G44" s="136" t="s">
        <v>48</v>
      </c>
      <c r="H44" s="136" t="s">
        <v>48</v>
      </c>
      <c r="I44" s="136" t="s">
        <v>48</v>
      </c>
      <c r="J44" s="136" t="s">
        <v>48</v>
      </c>
      <c r="K44" s="136" t="s">
        <v>48</v>
      </c>
      <c r="L44" s="136" t="s">
        <v>48</v>
      </c>
      <c r="M44" s="136" t="s">
        <v>48</v>
      </c>
      <c r="N44" s="136" t="s">
        <v>48</v>
      </c>
      <c r="O44" s="136" t="s">
        <v>48</v>
      </c>
      <c r="P44" s="136" t="s">
        <v>48</v>
      </c>
      <c r="Q44" s="136" t="s">
        <v>48</v>
      </c>
      <c r="R44" s="136" t="s">
        <v>48</v>
      </c>
      <c r="S44" s="136" t="s">
        <v>48</v>
      </c>
      <c r="T44" s="136" t="s">
        <v>48</v>
      </c>
      <c r="U44" s="136" t="s">
        <v>48</v>
      </c>
      <c r="V44" s="136" t="s">
        <v>48</v>
      </c>
      <c r="W44" s="136" t="s">
        <v>48</v>
      </c>
      <c r="X44" s="136" t="s">
        <v>48</v>
      </c>
      <c r="Y44" s="136" t="s">
        <v>48</v>
      </c>
      <c r="Z44" s="136" t="s">
        <v>48</v>
      </c>
      <c r="AA44" s="136" t="s">
        <v>48</v>
      </c>
      <c r="AB44" s="136" t="s">
        <v>48</v>
      </c>
      <c r="AC44" s="136" t="s">
        <v>48</v>
      </c>
      <c r="AD44" s="136" t="s">
        <v>48</v>
      </c>
      <c r="AE44" s="136" t="s">
        <v>48</v>
      </c>
      <c r="AF44" s="136" t="s">
        <v>48</v>
      </c>
      <c r="AG44" s="136" t="s">
        <v>48</v>
      </c>
      <c r="AH44" s="136" t="s">
        <v>48</v>
      </c>
      <c r="AI44" s="136" t="s">
        <v>48</v>
      </c>
      <c r="AJ44" s="136" t="s">
        <v>48</v>
      </c>
      <c r="AK44" s="136" t="s">
        <v>48</v>
      </c>
      <c r="AL44" s="136" t="s">
        <v>48</v>
      </c>
      <c r="AM44" s="136" t="s">
        <v>48</v>
      </c>
      <c r="AN44" s="136" t="s">
        <v>48</v>
      </c>
      <c r="AO44" s="136" t="s">
        <v>48</v>
      </c>
      <c r="AP44" s="136" t="s">
        <v>48</v>
      </c>
      <c r="AQ44" s="103">
        <f t="shared" si="2"/>
        <v>0</v>
      </c>
      <c r="AR44" s="138"/>
      <c r="AS44" s="87"/>
      <c r="AT44" s="129"/>
      <c r="AU44" s="87"/>
      <c r="AV44" s="87"/>
      <c r="AW44" s="89">
        <f t="shared" si="0"/>
        <v>0</v>
      </c>
      <c r="AX44" s="87"/>
      <c r="AY44" s="89">
        <f t="shared" si="1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 t="str">
        <f>'Pauta1-1T'!B45</f>
        <v>RIKELME CAVALCANTE DA SILVA</v>
      </c>
      <c r="C45" s="136" t="s">
        <v>48</v>
      </c>
      <c r="D45" s="136" t="s">
        <v>48</v>
      </c>
      <c r="E45" s="136" t="s">
        <v>48</v>
      </c>
      <c r="F45" s="136" t="s">
        <v>48</v>
      </c>
      <c r="G45" s="136" t="s">
        <v>48</v>
      </c>
      <c r="H45" s="136" t="s">
        <v>48</v>
      </c>
      <c r="I45" s="136" t="s">
        <v>48</v>
      </c>
      <c r="J45" s="136" t="s">
        <v>48</v>
      </c>
      <c r="K45" s="136" t="s">
        <v>48</v>
      </c>
      <c r="L45" s="136" t="s">
        <v>48</v>
      </c>
      <c r="M45" s="136" t="s">
        <v>48</v>
      </c>
      <c r="N45" s="136" t="s">
        <v>48</v>
      </c>
      <c r="O45" s="136" t="s">
        <v>48</v>
      </c>
      <c r="P45" s="136" t="s">
        <v>48</v>
      </c>
      <c r="Q45" s="136" t="s">
        <v>48</v>
      </c>
      <c r="R45" s="136" t="s">
        <v>48</v>
      </c>
      <c r="S45" s="136" t="s">
        <v>48</v>
      </c>
      <c r="T45" s="136" t="s">
        <v>48</v>
      </c>
      <c r="U45" s="136" t="s">
        <v>48</v>
      </c>
      <c r="V45" s="136" t="s">
        <v>48</v>
      </c>
      <c r="W45" s="136" t="s">
        <v>48</v>
      </c>
      <c r="X45" s="136" t="s">
        <v>48</v>
      </c>
      <c r="Y45" s="136" t="s">
        <v>48</v>
      </c>
      <c r="Z45" s="136" t="s">
        <v>48</v>
      </c>
      <c r="AA45" s="136" t="s">
        <v>48</v>
      </c>
      <c r="AB45" s="136" t="s">
        <v>48</v>
      </c>
      <c r="AC45" s="136" t="s">
        <v>48</v>
      </c>
      <c r="AD45" s="136" t="s">
        <v>48</v>
      </c>
      <c r="AE45" s="136" t="s">
        <v>48</v>
      </c>
      <c r="AF45" s="136" t="s">
        <v>48</v>
      </c>
      <c r="AG45" s="136" t="s">
        <v>48</v>
      </c>
      <c r="AH45" s="136" t="s">
        <v>48</v>
      </c>
      <c r="AI45" s="136" t="s">
        <v>48</v>
      </c>
      <c r="AJ45" s="136" t="s">
        <v>48</v>
      </c>
      <c r="AK45" s="136" t="s">
        <v>48</v>
      </c>
      <c r="AL45" s="136" t="s">
        <v>48</v>
      </c>
      <c r="AM45" s="136" t="s">
        <v>48</v>
      </c>
      <c r="AN45" s="136" t="s">
        <v>48</v>
      </c>
      <c r="AO45" s="136" t="s">
        <v>48</v>
      </c>
      <c r="AP45" s="136" t="s">
        <v>48</v>
      </c>
      <c r="AQ45" s="103">
        <f t="shared" si="2"/>
        <v>0</v>
      </c>
      <c r="AR45" s="138"/>
      <c r="AS45" s="87"/>
      <c r="AT45" s="129"/>
      <c r="AU45" s="87"/>
      <c r="AV45" s="87"/>
      <c r="AW45" s="89">
        <f t="shared" si="0"/>
        <v>0</v>
      </c>
      <c r="AX45" s="87"/>
      <c r="AY45" s="89">
        <f t="shared" si="1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 t="str">
        <f>'Pauta1-1T'!B46</f>
        <v>SULAMITA ROCHA DOS SANTOS</v>
      </c>
      <c r="C46" s="136" t="s">
        <v>48</v>
      </c>
      <c r="D46" s="136" t="s">
        <v>48</v>
      </c>
      <c r="E46" s="136" t="s">
        <v>48</v>
      </c>
      <c r="F46" s="136" t="s">
        <v>48</v>
      </c>
      <c r="G46" s="136" t="s">
        <v>48</v>
      </c>
      <c r="H46" s="136" t="s">
        <v>48</v>
      </c>
      <c r="I46" s="136" t="s">
        <v>48</v>
      </c>
      <c r="J46" s="136" t="s">
        <v>48</v>
      </c>
      <c r="K46" s="136" t="s">
        <v>48</v>
      </c>
      <c r="L46" s="136" t="s">
        <v>48</v>
      </c>
      <c r="M46" s="136" t="s">
        <v>48</v>
      </c>
      <c r="N46" s="136" t="s">
        <v>48</v>
      </c>
      <c r="O46" s="136" t="s">
        <v>48</v>
      </c>
      <c r="P46" s="136" t="s">
        <v>48</v>
      </c>
      <c r="Q46" s="136" t="s">
        <v>48</v>
      </c>
      <c r="R46" s="136" t="s">
        <v>48</v>
      </c>
      <c r="S46" s="136" t="s">
        <v>48</v>
      </c>
      <c r="T46" s="136" t="s">
        <v>48</v>
      </c>
      <c r="U46" s="136" t="s">
        <v>48</v>
      </c>
      <c r="V46" s="136" t="s">
        <v>48</v>
      </c>
      <c r="W46" s="136" t="s">
        <v>48</v>
      </c>
      <c r="X46" s="136" t="s">
        <v>48</v>
      </c>
      <c r="Y46" s="136" t="s">
        <v>48</v>
      </c>
      <c r="Z46" s="136" t="s">
        <v>48</v>
      </c>
      <c r="AA46" s="136" t="s">
        <v>48</v>
      </c>
      <c r="AB46" s="136" t="s">
        <v>48</v>
      </c>
      <c r="AC46" s="136" t="s">
        <v>48</v>
      </c>
      <c r="AD46" s="136" t="s">
        <v>48</v>
      </c>
      <c r="AE46" s="136" t="s">
        <v>48</v>
      </c>
      <c r="AF46" s="136" t="s">
        <v>48</v>
      </c>
      <c r="AG46" s="136" t="s">
        <v>48</v>
      </c>
      <c r="AH46" s="136" t="s">
        <v>48</v>
      </c>
      <c r="AI46" s="136" t="s">
        <v>48</v>
      </c>
      <c r="AJ46" s="136" t="s">
        <v>48</v>
      </c>
      <c r="AK46" s="136" t="s">
        <v>48</v>
      </c>
      <c r="AL46" s="136" t="s">
        <v>48</v>
      </c>
      <c r="AM46" s="136" t="s">
        <v>48</v>
      </c>
      <c r="AN46" s="136" t="s">
        <v>48</v>
      </c>
      <c r="AO46" s="136" t="s">
        <v>48</v>
      </c>
      <c r="AP46" s="136" t="s">
        <v>48</v>
      </c>
      <c r="AQ46" s="103">
        <f t="shared" si="2"/>
        <v>0</v>
      </c>
      <c r="AR46" s="138"/>
      <c r="AS46" s="87"/>
      <c r="AT46" s="129"/>
      <c r="AU46" s="87"/>
      <c r="AV46" s="87"/>
      <c r="AW46" s="89">
        <f t="shared" si="0"/>
        <v>0</v>
      </c>
      <c r="AX46" s="87"/>
      <c r="AY46" s="89">
        <f t="shared" si="1"/>
        <v>0</v>
      </c>
      <c r="AZ46" s="59">
        <f t="shared" ref="AZ46" si="4">LARGE(AW46:AX46,1)</f>
        <v>0</v>
      </c>
      <c r="BA46" s="12"/>
    </row>
    <row r="47" spans="1:53" ht="24.9" customHeight="1" thickBot="1" x14ac:dyDescent="0.45">
      <c r="A47" s="60">
        <v>41</v>
      </c>
      <c r="B47" s="61" t="str">
        <f>'Pauta1-1T'!B47</f>
        <v>THIAGO RAOLI RODRIGUES</v>
      </c>
      <c r="C47" s="136" t="s">
        <v>48</v>
      </c>
      <c r="D47" s="136" t="s">
        <v>48</v>
      </c>
      <c r="E47" s="136" t="s">
        <v>48</v>
      </c>
      <c r="F47" s="136" t="s">
        <v>48</v>
      </c>
      <c r="G47" s="136" t="s">
        <v>48</v>
      </c>
      <c r="H47" s="136" t="s">
        <v>48</v>
      </c>
      <c r="I47" s="136" t="s">
        <v>48</v>
      </c>
      <c r="J47" s="136" t="s">
        <v>48</v>
      </c>
      <c r="K47" s="136" t="s">
        <v>48</v>
      </c>
      <c r="L47" s="136" t="s">
        <v>48</v>
      </c>
      <c r="M47" s="136" t="s">
        <v>48</v>
      </c>
      <c r="N47" s="136" t="s">
        <v>48</v>
      </c>
      <c r="O47" s="136" t="s">
        <v>48</v>
      </c>
      <c r="P47" s="136" t="s">
        <v>48</v>
      </c>
      <c r="Q47" s="136" t="s">
        <v>48</v>
      </c>
      <c r="R47" s="136" t="s">
        <v>48</v>
      </c>
      <c r="S47" s="136" t="s">
        <v>48</v>
      </c>
      <c r="T47" s="136" t="s">
        <v>48</v>
      </c>
      <c r="U47" s="136" t="s">
        <v>48</v>
      </c>
      <c r="V47" s="136" t="s">
        <v>48</v>
      </c>
      <c r="W47" s="136" t="s">
        <v>48</v>
      </c>
      <c r="X47" s="136" t="s">
        <v>48</v>
      </c>
      <c r="Y47" s="136" t="s">
        <v>48</v>
      </c>
      <c r="Z47" s="136" t="s">
        <v>48</v>
      </c>
      <c r="AA47" s="136" t="s">
        <v>48</v>
      </c>
      <c r="AB47" s="136" t="s">
        <v>48</v>
      </c>
      <c r="AC47" s="136" t="s">
        <v>48</v>
      </c>
      <c r="AD47" s="136" t="s">
        <v>48</v>
      </c>
      <c r="AE47" s="136" t="s">
        <v>48</v>
      </c>
      <c r="AF47" s="136" t="s">
        <v>48</v>
      </c>
      <c r="AG47" s="136" t="s">
        <v>48</v>
      </c>
      <c r="AH47" s="136" t="s">
        <v>48</v>
      </c>
      <c r="AI47" s="136" t="s">
        <v>48</v>
      </c>
      <c r="AJ47" s="136" t="s">
        <v>48</v>
      </c>
      <c r="AK47" s="136" t="s">
        <v>48</v>
      </c>
      <c r="AL47" s="136" t="s">
        <v>48</v>
      </c>
      <c r="AM47" s="136" t="s">
        <v>48</v>
      </c>
      <c r="AN47" s="136" t="s">
        <v>48</v>
      </c>
      <c r="AO47" s="136" t="s">
        <v>48</v>
      </c>
      <c r="AP47" s="136" t="s">
        <v>48</v>
      </c>
      <c r="AQ47" s="103">
        <f t="shared" si="2"/>
        <v>0</v>
      </c>
      <c r="AR47" s="63"/>
      <c r="AS47" s="64"/>
      <c r="AT47" s="66"/>
      <c r="AU47" s="64"/>
      <c r="AV47" s="87"/>
      <c r="AW47" s="89">
        <f t="shared" si="0"/>
        <v>0</v>
      </c>
      <c r="AX47" s="87"/>
      <c r="AY47" s="89">
        <f t="shared" si="1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 t="str">
        <f>'Pauta1-1T'!B48</f>
        <v>VINÍCIUS FREITAS CORRÊA</v>
      </c>
      <c r="C48" s="136" t="s">
        <v>48</v>
      </c>
      <c r="D48" s="136" t="s">
        <v>48</v>
      </c>
      <c r="E48" s="136" t="s">
        <v>48</v>
      </c>
      <c r="F48" s="136" t="s">
        <v>48</v>
      </c>
      <c r="G48" s="136" t="s">
        <v>48</v>
      </c>
      <c r="H48" s="136" t="s">
        <v>48</v>
      </c>
      <c r="I48" s="136" t="s">
        <v>48</v>
      </c>
      <c r="J48" s="136" t="s">
        <v>48</v>
      </c>
      <c r="K48" s="136" t="s">
        <v>48</v>
      </c>
      <c r="L48" s="136" t="s">
        <v>48</v>
      </c>
      <c r="M48" s="136" t="s">
        <v>48</v>
      </c>
      <c r="N48" s="136" t="s">
        <v>48</v>
      </c>
      <c r="O48" s="136" t="s">
        <v>48</v>
      </c>
      <c r="P48" s="136" t="s">
        <v>48</v>
      </c>
      <c r="Q48" s="136" t="s">
        <v>48</v>
      </c>
      <c r="R48" s="136" t="s">
        <v>48</v>
      </c>
      <c r="S48" s="136" t="s">
        <v>48</v>
      </c>
      <c r="T48" s="136" t="s">
        <v>48</v>
      </c>
      <c r="U48" s="136" t="s">
        <v>48</v>
      </c>
      <c r="V48" s="136" t="s">
        <v>48</v>
      </c>
      <c r="W48" s="136" t="s">
        <v>48</v>
      </c>
      <c r="X48" s="136" t="s">
        <v>48</v>
      </c>
      <c r="Y48" s="136" t="s">
        <v>48</v>
      </c>
      <c r="Z48" s="136" t="s">
        <v>48</v>
      </c>
      <c r="AA48" s="136" t="s">
        <v>48</v>
      </c>
      <c r="AB48" s="136" t="s">
        <v>48</v>
      </c>
      <c r="AC48" s="136" t="s">
        <v>48</v>
      </c>
      <c r="AD48" s="136" t="s">
        <v>48</v>
      </c>
      <c r="AE48" s="136" t="s">
        <v>48</v>
      </c>
      <c r="AF48" s="136" t="s">
        <v>48</v>
      </c>
      <c r="AG48" s="136" t="s">
        <v>48</v>
      </c>
      <c r="AH48" s="136" t="s">
        <v>48</v>
      </c>
      <c r="AI48" s="136" t="s">
        <v>48</v>
      </c>
      <c r="AJ48" s="136" t="s">
        <v>48</v>
      </c>
      <c r="AK48" s="136" t="s">
        <v>48</v>
      </c>
      <c r="AL48" s="136" t="s">
        <v>48</v>
      </c>
      <c r="AM48" s="136" t="s">
        <v>48</v>
      </c>
      <c r="AN48" s="136" t="s">
        <v>48</v>
      </c>
      <c r="AO48" s="136" t="s">
        <v>48</v>
      </c>
      <c r="AP48" s="136" t="s">
        <v>48</v>
      </c>
      <c r="AQ48" s="103">
        <f t="shared" si="2"/>
        <v>0</v>
      </c>
      <c r="AR48" s="63"/>
      <c r="AS48" s="64"/>
      <c r="AT48" s="66"/>
      <c r="AU48" s="64"/>
      <c r="AV48" s="87"/>
      <c r="AW48" s="89">
        <f t="shared" si="0"/>
        <v>0</v>
      </c>
      <c r="AX48" s="87"/>
      <c r="AY48" s="89">
        <f t="shared" si="1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 t="str">
        <f>'Pauta1-1T'!B49</f>
        <v>WARLEY DO NASCIMENTO DE JESUS</v>
      </c>
      <c r="C49" s="136" t="s">
        <v>48</v>
      </c>
      <c r="D49" s="136" t="s">
        <v>48</v>
      </c>
      <c r="E49" s="136" t="s">
        <v>48</v>
      </c>
      <c r="F49" s="136" t="s">
        <v>48</v>
      </c>
      <c r="G49" s="136" t="s">
        <v>48</v>
      </c>
      <c r="H49" s="136" t="s">
        <v>48</v>
      </c>
      <c r="I49" s="136" t="s">
        <v>48</v>
      </c>
      <c r="J49" s="136" t="s">
        <v>48</v>
      </c>
      <c r="K49" s="136" t="s">
        <v>48</v>
      </c>
      <c r="L49" s="136" t="s">
        <v>48</v>
      </c>
      <c r="M49" s="136" t="s">
        <v>48</v>
      </c>
      <c r="N49" s="136" t="s">
        <v>48</v>
      </c>
      <c r="O49" s="136" t="s">
        <v>48</v>
      </c>
      <c r="P49" s="136" t="s">
        <v>48</v>
      </c>
      <c r="Q49" s="136" t="s">
        <v>48</v>
      </c>
      <c r="R49" s="136" t="s">
        <v>48</v>
      </c>
      <c r="S49" s="136" t="s">
        <v>48</v>
      </c>
      <c r="T49" s="136" t="s">
        <v>48</v>
      </c>
      <c r="U49" s="136" t="s">
        <v>48</v>
      </c>
      <c r="V49" s="136" t="s">
        <v>48</v>
      </c>
      <c r="W49" s="136" t="s">
        <v>48</v>
      </c>
      <c r="X49" s="136" t="s">
        <v>48</v>
      </c>
      <c r="Y49" s="136" t="s">
        <v>48</v>
      </c>
      <c r="Z49" s="136" t="s">
        <v>48</v>
      </c>
      <c r="AA49" s="136" t="s">
        <v>48</v>
      </c>
      <c r="AB49" s="136" t="s">
        <v>48</v>
      </c>
      <c r="AC49" s="136" t="s">
        <v>48</v>
      </c>
      <c r="AD49" s="136" t="s">
        <v>48</v>
      </c>
      <c r="AE49" s="136" t="s">
        <v>48</v>
      </c>
      <c r="AF49" s="136" t="s">
        <v>48</v>
      </c>
      <c r="AG49" s="136" t="s">
        <v>48</v>
      </c>
      <c r="AH49" s="136" t="s">
        <v>48</v>
      </c>
      <c r="AI49" s="136" t="s">
        <v>48</v>
      </c>
      <c r="AJ49" s="136" t="s">
        <v>48</v>
      </c>
      <c r="AK49" s="136" t="s">
        <v>48</v>
      </c>
      <c r="AL49" s="136" t="s">
        <v>48</v>
      </c>
      <c r="AM49" s="136" t="s">
        <v>48</v>
      </c>
      <c r="AN49" s="136" t="s">
        <v>48</v>
      </c>
      <c r="AO49" s="136" t="s">
        <v>48</v>
      </c>
      <c r="AP49" s="136" t="s">
        <v>48</v>
      </c>
      <c r="AQ49" s="103">
        <f t="shared" si="2"/>
        <v>0</v>
      </c>
      <c r="AR49" s="63"/>
      <c r="AS49" s="64"/>
      <c r="AT49" s="66"/>
      <c r="AU49" s="64"/>
      <c r="AV49" s="87"/>
      <c r="AW49" s="89">
        <f t="shared" si="0"/>
        <v>0</v>
      </c>
      <c r="AX49" s="87"/>
      <c r="AY49" s="89">
        <f t="shared" si="1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61" t="str">
        <f>'Pauta1-1T'!B50</f>
        <v>WILLIAN ROSENO ALCEBIADES</v>
      </c>
      <c r="C50" s="136" t="s">
        <v>48</v>
      </c>
      <c r="D50" s="136" t="s">
        <v>48</v>
      </c>
      <c r="E50" s="136" t="s">
        <v>48</v>
      </c>
      <c r="F50" s="136" t="s">
        <v>48</v>
      </c>
      <c r="G50" s="136" t="s">
        <v>48</v>
      </c>
      <c r="H50" s="136" t="s">
        <v>48</v>
      </c>
      <c r="I50" s="136" t="s">
        <v>48</v>
      </c>
      <c r="J50" s="136" t="s">
        <v>48</v>
      </c>
      <c r="K50" s="136" t="s">
        <v>48</v>
      </c>
      <c r="L50" s="136" t="s">
        <v>48</v>
      </c>
      <c r="M50" s="136" t="s">
        <v>48</v>
      </c>
      <c r="N50" s="136" t="s">
        <v>48</v>
      </c>
      <c r="O50" s="136" t="s">
        <v>48</v>
      </c>
      <c r="P50" s="136" t="s">
        <v>48</v>
      </c>
      <c r="Q50" s="136" t="s">
        <v>48</v>
      </c>
      <c r="R50" s="136" t="s">
        <v>48</v>
      </c>
      <c r="S50" s="136" t="s">
        <v>48</v>
      </c>
      <c r="T50" s="136" t="s">
        <v>48</v>
      </c>
      <c r="U50" s="136" t="s">
        <v>48</v>
      </c>
      <c r="V50" s="136" t="s">
        <v>48</v>
      </c>
      <c r="W50" s="136" t="s">
        <v>48</v>
      </c>
      <c r="X50" s="136" t="s">
        <v>48</v>
      </c>
      <c r="Y50" s="136" t="s">
        <v>48</v>
      </c>
      <c r="Z50" s="136" t="s">
        <v>48</v>
      </c>
      <c r="AA50" s="136" t="s">
        <v>48</v>
      </c>
      <c r="AB50" s="136" t="s">
        <v>48</v>
      </c>
      <c r="AC50" s="136" t="s">
        <v>48</v>
      </c>
      <c r="AD50" s="136" t="s">
        <v>48</v>
      </c>
      <c r="AE50" s="136" t="s">
        <v>48</v>
      </c>
      <c r="AF50" s="136" t="s">
        <v>48</v>
      </c>
      <c r="AG50" s="136" t="s">
        <v>48</v>
      </c>
      <c r="AH50" s="136" t="s">
        <v>48</v>
      </c>
      <c r="AI50" s="136" t="s">
        <v>48</v>
      </c>
      <c r="AJ50" s="136" t="s">
        <v>48</v>
      </c>
      <c r="AK50" s="136" t="s">
        <v>48</v>
      </c>
      <c r="AL50" s="136" t="s">
        <v>48</v>
      </c>
      <c r="AM50" s="136" t="s">
        <v>48</v>
      </c>
      <c r="AN50" s="136" t="s">
        <v>48</v>
      </c>
      <c r="AO50" s="136" t="s">
        <v>48</v>
      </c>
      <c r="AP50" s="136" t="s">
        <v>48</v>
      </c>
      <c r="AQ50" s="103">
        <f t="shared" si="2"/>
        <v>0</v>
      </c>
      <c r="AR50" s="63"/>
      <c r="AS50" s="64"/>
      <c r="AT50" s="66"/>
      <c r="AU50" s="64"/>
      <c r="AV50" s="87"/>
      <c r="AW50" s="89">
        <f t="shared" si="0"/>
        <v>0</v>
      </c>
      <c r="AX50" s="87"/>
      <c r="AY50" s="89">
        <f t="shared" si="1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61" t="str">
        <f>'Pauta1-1T'!B51</f>
        <v>LEONARDO BORGES DA SILVA</v>
      </c>
      <c r="C51" s="136" t="s">
        <v>48</v>
      </c>
      <c r="D51" s="136" t="s">
        <v>48</v>
      </c>
      <c r="E51" s="136" t="s">
        <v>48</v>
      </c>
      <c r="F51" s="136" t="s">
        <v>48</v>
      </c>
      <c r="G51" s="136" t="s">
        <v>48</v>
      </c>
      <c r="H51" s="136" t="s">
        <v>48</v>
      </c>
      <c r="I51" s="136" t="s">
        <v>48</v>
      </c>
      <c r="J51" s="136" t="s">
        <v>48</v>
      </c>
      <c r="K51" s="136" t="s">
        <v>48</v>
      </c>
      <c r="L51" s="136" t="s">
        <v>48</v>
      </c>
      <c r="M51" s="136" t="s">
        <v>48</v>
      </c>
      <c r="N51" s="136" t="s">
        <v>48</v>
      </c>
      <c r="O51" s="136" t="s">
        <v>48</v>
      </c>
      <c r="P51" s="136" t="s">
        <v>48</v>
      </c>
      <c r="Q51" s="136" t="s">
        <v>48</v>
      </c>
      <c r="R51" s="136" t="s">
        <v>48</v>
      </c>
      <c r="S51" s="136" t="s">
        <v>48</v>
      </c>
      <c r="T51" s="136" t="s">
        <v>48</v>
      </c>
      <c r="U51" s="136" t="s">
        <v>48</v>
      </c>
      <c r="V51" s="136" t="s">
        <v>48</v>
      </c>
      <c r="W51" s="136" t="s">
        <v>48</v>
      </c>
      <c r="X51" s="136" t="s">
        <v>48</v>
      </c>
      <c r="Y51" s="136" t="s">
        <v>48</v>
      </c>
      <c r="Z51" s="136" t="s">
        <v>48</v>
      </c>
      <c r="AA51" s="136" t="s">
        <v>48</v>
      </c>
      <c r="AB51" s="136" t="s">
        <v>48</v>
      </c>
      <c r="AC51" s="136" t="s">
        <v>48</v>
      </c>
      <c r="AD51" s="136" t="s">
        <v>48</v>
      </c>
      <c r="AE51" s="136" t="s">
        <v>48</v>
      </c>
      <c r="AF51" s="136" t="s">
        <v>48</v>
      </c>
      <c r="AG51" s="136" t="s">
        <v>48</v>
      </c>
      <c r="AH51" s="136" t="s">
        <v>48</v>
      </c>
      <c r="AI51" s="136" t="s">
        <v>48</v>
      </c>
      <c r="AJ51" s="136" t="s">
        <v>48</v>
      </c>
      <c r="AK51" s="136" t="s">
        <v>48</v>
      </c>
      <c r="AL51" s="136" t="s">
        <v>48</v>
      </c>
      <c r="AM51" s="136" t="s">
        <v>48</v>
      </c>
      <c r="AN51" s="136" t="s">
        <v>48</v>
      </c>
      <c r="AO51" s="136" t="s">
        <v>48</v>
      </c>
      <c r="AP51" s="136" t="s">
        <v>48</v>
      </c>
      <c r="AQ51" s="103">
        <f t="shared" si="2"/>
        <v>0</v>
      </c>
      <c r="AR51" s="63"/>
      <c r="AS51" s="64"/>
      <c r="AT51" s="66"/>
      <c r="AU51" s="64"/>
      <c r="AV51" s="87"/>
      <c r="AW51" s="89">
        <f t="shared" si="0"/>
        <v>0</v>
      </c>
      <c r="AX51" s="87"/>
      <c r="AY51" s="89">
        <f t="shared" si="1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61">
        <f>'Pauta1-1T'!B52</f>
        <v>0</v>
      </c>
      <c r="C52" s="136" t="s">
        <v>48</v>
      </c>
      <c r="D52" s="136" t="s">
        <v>48</v>
      </c>
      <c r="E52" s="136" t="s">
        <v>48</v>
      </c>
      <c r="F52" s="136" t="s">
        <v>48</v>
      </c>
      <c r="G52" s="136" t="s">
        <v>48</v>
      </c>
      <c r="H52" s="136" t="s">
        <v>48</v>
      </c>
      <c r="I52" s="136" t="s">
        <v>48</v>
      </c>
      <c r="J52" s="136" t="s">
        <v>48</v>
      </c>
      <c r="K52" s="136" t="s">
        <v>48</v>
      </c>
      <c r="L52" s="136" t="s">
        <v>48</v>
      </c>
      <c r="M52" s="136" t="s">
        <v>48</v>
      </c>
      <c r="N52" s="136" t="s">
        <v>48</v>
      </c>
      <c r="O52" s="136" t="s">
        <v>48</v>
      </c>
      <c r="P52" s="136" t="s">
        <v>48</v>
      </c>
      <c r="Q52" s="136" t="s">
        <v>48</v>
      </c>
      <c r="R52" s="136" t="s">
        <v>48</v>
      </c>
      <c r="S52" s="136" t="s">
        <v>48</v>
      </c>
      <c r="T52" s="136" t="s">
        <v>48</v>
      </c>
      <c r="U52" s="136" t="s">
        <v>48</v>
      </c>
      <c r="V52" s="136" t="s">
        <v>48</v>
      </c>
      <c r="W52" s="136" t="s">
        <v>48</v>
      </c>
      <c r="X52" s="136" t="s">
        <v>48</v>
      </c>
      <c r="Y52" s="136" t="s">
        <v>48</v>
      </c>
      <c r="Z52" s="136" t="s">
        <v>48</v>
      </c>
      <c r="AA52" s="136" t="s">
        <v>48</v>
      </c>
      <c r="AB52" s="136" t="s">
        <v>48</v>
      </c>
      <c r="AC52" s="136" t="s">
        <v>48</v>
      </c>
      <c r="AD52" s="136" t="s">
        <v>48</v>
      </c>
      <c r="AE52" s="136" t="s">
        <v>48</v>
      </c>
      <c r="AF52" s="136" t="s">
        <v>48</v>
      </c>
      <c r="AG52" s="136" t="s">
        <v>48</v>
      </c>
      <c r="AH52" s="136" t="s">
        <v>48</v>
      </c>
      <c r="AI52" s="136" t="s">
        <v>48</v>
      </c>
      <c r="AJ52" s="136" t="s">
        <v>48</v>
      </c>
      <c r="AK52" s="136" t="s">
        <v>48</v>
      </c>
      <c r="AL52" s="136" t="s">
        <v>48</v>
      </c>
      <c r="AM52" s="136" t="s">
        <v>48</v>
      </c>
      <c r="AN52" s="136" t="s">
        <v>48</v>
      </c>
      <c r="AO52" s="136" t="s">
        <v>48</v>
      </c>
      <c r="AP52" s="136" t="s">
        <v>48</v>
      </c>
      <c r="AQ52" s="103">
        <f t="shared" si="2"/>
        <v>0</v>
      </c>
      <c r="AR52" s="63"/>
      <c r="AS52" s="64"/>
      <c r="AT52" s="66"/>
      <c r="AU52" s="64"/>
      <c r="AV52" s="87"/>
      <c r="AW52" s="89">
        <f t="shared" si="0"/>
        <v>0</v>
      </c>
      <c r="AX52" s="87"/>
      <c r="AY52" s="89">
        <f t="shared" si="1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61">
        <f>'Pauta1-1T'!B53</f>
        <v>0</v>
      </c>
      <c r="C53" s="136" t="s">
        <v>48</v>
      </c>
      <c r="D53" s="136" t="s">
        <v>48</v>
      </c>
      <c r="E53" s="136" t="s">
        <v>48</v>
      </c>
      <c r="F53" s="136" t="s">
        <v>48</v>
      </c>
      <c r="G53" s="136" t="s">
        <v>48</v>
      </c>
      <c r="H53" s="136" t="s">
        <v>48</v>
      </c>
      <c r="I53" s="136" t="s">
        <v>48</v>
      </c>
      <c r="J53" s="136" t="s">
        <v>48</v>
      </c>
      <c r="K53" s="136" t="s">
        <v>48</v>
      </c>
      <c r="L53" s="136" t="s">
        <v>48</v>
      </c>
      <c r="M53" s="136" t="s">
        <v>48</v>
      </c>
      <c r="N53" s="136" t="s">
        <v>48</v>
      </c>
      <c r="O53" s="136" t="s">
        <v>48</v>
      </c>
      <c r="P53" s="136" t="s">
        <v>48</v>
      </c>
      <c r="Q53" s="136" t="s">
        <v>48</v>
      </c>
      <c r="R53" s="136" t="s">
        <v>48</v>
      </c>
      <c r="S53" s="136" t="s">
        <v>48</v>
      </c>
      <c r="T53" s="136" t="s">
        <v>48</v>
      </c>
      <c r="U53" s="136" t="s">
        <v>48</v>
      </c>
      <c r="V53" s="136" t="s">
        <v>48</v>
      </c>
      <c r="W53" s="136" t="s">
        <v>48</v>
      </c>
      <c r="X53" s="136" t="s">
        <v>48</v>
      </c>
      <c r="Y53" s="136" t="s">
        <v>48</v>
      </c>
      <c r="Z53" s="136" t="s">
        <v>48</v>
      </c>
      <c r="AA53" s="136" t="s">
        <v>48</v>
      </c>
      <c r="AB53" s="136" t="s">
        <v>48</v>
      </c>
      <c r="AC53" s="136" t="s">
        <v>48</v>
      </c>
      <c r="AD53" s="136" t="s">
        <v>48</v>
      </c>
      <c r="AE53" s="136" t="s">
        <v>48</v>
      </c>
      <c r="AF53" s="136" t="s">
        <v>48</v>
      </c>
      <c r="AG53" s="136" t="s">
        <v>48</v>
      </c>
      <c r="AH53" s="136" t="s">
        <v>48</v>
      </c>
      <c r="AI53" s="136" t="s">
        <v>48</v>
      </c>
      <c r="AJ53" s="136" t="s">
        <v>48</v>
      </c>
      <c r="AK53" s="136" t="s">
        <v>48</v>
      </c>
      <c r="AL53" s="136" t="s">
        <v>48</v>
      </c>
      <c r="AM53" s="136" t="s">
        <v>48</v>
      </c>
      <c r="AN53" s="136" t="s">
        <v>48</v>
      </c>
      <c r="AO53" s="136" t="s">
        <v>48</v>
      </c>
      <c r="AP53" s="136" t="s">
        <v>48</v>
      </c>
      <c r="AQ53" s="103">
        <f t="shared" si="2"/>
        <v>0</v>
      </c>
      <c r="AR53" s="63"/>
      <c r="AS53" s="64"/>
      <c r="AT53" s="66"/>
      <c r="AU53" s="64"/>
      <c r="AV53" s="87"/>
      <c r="AW53" s="89">
        <f t="shared" si="0"/>
        <v>0</v>
      </c>
      <c r="AX53" s="87"/>
      <c r="AY53" s="89">
        <f t="shared" si="1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61">
        <f>'Pauta1-1T'!B54</f>
        <v>0</v>
      </c>
      <c r="C54" s="136" t="s">
        <v>48</v>
      </c>
      <c r="D54" s="136" t="s">
        <v>48</v>
      </c>
      <c r="E54" s="136" t="s">
        <v>48</v>
      </c>
      <c r="F54" s="136" t="s">
        <v>48</v>
      </c>
      <c r="G54" s="136" t="s">
        <v>48</v>
      </c>
      <c r="H54" s="136" t="s">
        <v>48</v>
      </c>
      <c r="I54" s="136" t="s">
        <v>48</v>
      </c>
      <c r="J54" s="136" t="s">
        <v>48</v>
      </c>
      <c r="K54" s="136" t="s">
        <v>48</v>
      </c>
      <c r="L54" s="136" t="s">
        <v>48</v>
      </c>
      <c r="M54" s="136" t="s">
        <v>48</v>
      </c>
      <c r="N54" s="136" t="s">
        <v>48</v>
      </c>
      <c r="O54" s="136" t="s">
        <v>48</v>
      </c>
      <c r="P54" s="136" t="s">
        <v>48</v>
      </c>
      <c r="Q54" s="136" t="s">
        <v>48</v>
      </c>
      <c r="R54" s="136" t="s">
        <v>48</v>
      </c>
      <c r="S54" s="136" t="s">
        <v>48</v>
      </c>
      <c r="T54" s="136" t="s">
        <v>48</v>
      </c>
      <c r="U54" s="136" t="s">
        <v>48</v>
      </c>
      <c r="V54" s="136" t="s">
        <v>48</v>
      </c>
      <c r="W54" s="136" t="s">
        <v>48</v>
      </c>
      <c r="X54" s="136" t="s">
        <v>48</v>
      </c>
      <c r="Y54" s="136" t="s">
        <v>48</v>
      </c>
      <c r="Z54" s="136" t="s">
        <v>48</v>
      </c>
      <c r="AA54" s="136" t="s">
        <v>48</v>
      </c>
      <c r="AB54" s="136" t="s">
        <v>48</v>
      </c>
      <c r="AC54" s="136" t="s">
        <v>48</v>
      </c>
      <c r="AD54" s="136" t="s">
        <v>48</v>
      </c>
      <c r="AE54" s="136" t="s">
        <v>48</v>
      </c>
      <c r="AF54" s="136" t="s">
        <v>48</v>
      </c>
      <c r="AG54" s="136" t="s">
        <v>48</v>
      </c>
      <c r="AH54" s="136" t="s">
        <v>48</v>
      </c>
      <c r="AI54" s="136" t="s">
        <v>48</v>
      </c>
      <c r="AJ54" s="136" t="s">
        <v>48</v>
      </c>
      <c r="AK54" s="136" t="s">
        <v>48</v>
      </c>
      <c r="AL54" s="136" t="s">
        <v>48</v>
      </c>
      <c r="AM54" s="136" t="s">
        <v>48</v>
      </c>
      <c r="AN54" s="136" t="s">
        <v>48</v>
      </c>
      <c r="AO54" s="136" t="s">
        <v>48</v>
      </c>
      <c r="AP54" s="136" t="s">
        <v>48</v>
      </c>
      <c r="AQ54" s="103">
        <f t="shared" si="2"/>
        <v>0</v>
      </c>
      <c r="AR54" s="63"/>
      <c r="AS54" s="64"/>
      <c r="AT54" s="66"/>
      <c r="AU54" s="64"/>
      <c r="AV54" s="87"/>
      <c r="AW54" s="89">
        <f t="shared" si="0"/>
        <v>0</v>
      </c>
      <c r="AX54" s="87"/>
      <c r="AY54" s="89">
        <f t="shared" si="1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61">
        <f>'Pauta1-1T'!B55</f>
        <v>0</v>
      </c>
      <c r="C55" s="136" t="s">
        <v>48</v>
      </c>
      <c r="D55" s="136" t="s">
        <v>48</v>
      </c>
      <c r="E55" s="136" t="s">
        <v>48</v>
      </c>
      <c r="F55" s="136" t="s">
        <v>48</v>
      </c>
      <c r="G55" s="136" t="s">
        <v>48</v>
      </c>
      <c r="H55" s="136" t="s">
        <v>48</v>
      </c>
      <c r="I55" s="136" t="s">
        <v>48</v>
      </c>
      <c r="J55" s="136" t="s">
        <v>48</v>
      </c>
      <c r="K55" s="136" t="s">
        <v>48</v>
      </c>
      <c r="L55" s="136" t="s">
        <v>48</v>
      </c>
      <c r="M55" s="136" t="s">
        <v>48</v>
      </c>
      <c r="N55" s="136" t="s">
        <v>48</v>
      </c>
      <c r="O55" s="136" t="s">
        <v>48</v>
      </c>
      <c r="P55" s="136" t="s">
        <v>48</v>
      </c>
      <c r="Q55" s="136" t="s">
        <v>48</v>
      </c>
      <c r="R55" s="136" t="s">
        <v>48</v>
      </c>
      <c r="S55" s="136" t="s">
        <v>48</v>
      </c>
      <c r="T55" s="136" t="s">
        <v>48</v>
      </c>
      <c r="U55" s="136" t="s">
        <v>48</v>
      </c>
      <c r="V55" s="136" t="s">
        <v>48</v>
      </c>
      <c r="W55" s="136" t="s">
        <v>48</v>
      </c>
      <c r="X55" s="136" t="s">
        <v>48</v>
      </c>
      <c r="Y55" s="136" t="s">
        <v>48</v>
      </c>
      <c r="Z55" s="136" t="s">
        <v>48</v>
      </c>
      <c r="AA55" s="136" t="s">
        <v>48</v>
      </c>
      <c r="AB55" s="136" t="s">
        <v>48</v>
      </c>
      <c r="AC55" s="136" t="s">
        <v>48</v>
      </c>
      <c r="AD55" s="136" t="s">
        <v>48</v>
      </c>
      <c r="AE55" s="136" t="s">
        <v>48</v>
      </c>
      <c r="AF55" s="136" t="s">
        <v>48</v>
      </c>
      <c r="AG55" s="136" t="s">
        <v>48</v>
      </c>
      <c r="AH55" s="136" t="s">
        <v>48</v>
      </c>
      <c r="AI55" s="136" t="s">
        <v>48</v>
      </c>
      <c r="AJ55" s="136" t="s">
        <v>48</v>
      </c>
      <c r="AK55" s="136" t="s">
        <v>48</v>
      </c>
      <c r="AL55" s="136" t="s">
        <v>48</v>
      </c>
      <c r="AM55" s="136" t="s">
        <v>48</v>
      </c>
      <c r="AN55" s="136" t="s">
        <v>48</v>
      </c>
      <c r="AO55" s="136" t="s">
        <v>48</v>
      </c>
      <c r="AP55" s="136" t="s">
        <v>48</v>
      </c>
      <c r="AQ55" s="103">
        <f t="shared" si="2"/>
        <v>0</v>
      </c>
      <c r="AR55" s="63"/>
      <c r="AS55" s="64"/>
      <c r="AT55" s="66"/>
      <c r="AU55" s="64"/>
      <c r="AV55" s="87"/>
      <c r="AW55" s="89">
        <f t="shared" si="0"/>
        <v>0</v>
      </c>
      <c r="AX55" s="87"/>
      <c r="AY55" s="89">
        <f t="shared" si="1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61">
        <f>'Pauta1-1T'!B56</f>
        <v>0</v>
      </c>
      <c r="C56" s="136" t="s">
        <v>48</v>
      </c>
      <c r="D56" s="136" t="s">
        <v>48</v>
      </c>
      <c r="E56" s="136" t="s">
        <v>48</v>
      </c>
      <c r="F56" s="136" t="s">
        <v>48</v>
      </c>
      <c r="G56" s="136" t="s">
        <v>48</v>
      </c>
      <c r="H56" s="136" t="s">
        <v>48</v>
      </c>
      <c r="I56" s="136" t="s">
        <v>48</v>
      </c>
      <c r="J56" s="136" t="s">
        <v>48</v>
      </c>
      <c r="K56" s="136" t="s">
        <v>48</v>
      </c>
      <c r="L56" s="136" t="s">
        <v>48</v>
      </c>
      <c r="M56" s="136" t="s">
        <v>48</v>
      </c>
      <c r="N56" s="136" t="s">
        <v>48</v>
      </c>
      <c r="O56" s="136" t="s">
        <v>48</v>
      </c>
      <c r="P56" s="136" t="s">
        <v>48</v>
      </c>
      <c r="Q56" s="136" t="s">
        <v>48</v>
      </c>
      <c r="R56" s="136" t="s">
        <v>48</v>
      </c>
      <c r="S56" s="136" t="s">
        <v>48</v>
      </c>
      <c r="T56" s="136" t="s">
        <v>48</v>
      </c>
      <c r="U56" s="136" t="s">
        <v>48</v>
      </c>
      <c r="V56" s="136" t="s">
        <v>48</v>
      </c>
      <c r="W56" s="136" t="s">
        <v>48</v>
      </c>
      <c r="X56" s="136" t="s">
        <v>48</v>
      </c>
      <c r="Y56" s="136" t="s">
        <v>48</v>
      </c>
      <c r="Z56" s="136" t="s">
        <v>48</v>
      </c>
      <c r="AA56" s="136" t="s">
        <v>48</v>
      </c>
      <c r="AB56" s="136" t="s">
        <v>48</v>
      </c>
      <c r="AC56" s="136" t="s">
        <v>48</v>
      </c>
      <c r="AD56" s="136" t="s">
        <v>48</v>
      </c>
      <c r="AE56" s="136" t="s">
        <v>48</v>
      </c>
      <c r="AF56" s="136" t="s">
        <v>48</v>
      </c>
      <c r="AG56" s="136" t="s">
        <v>48</v>
      </c>
      <c r="AH56" s="136" t="s">
        <v>48</v>
      </c>
      <c r="AI56" s="136" t="s">
        <v>48</v>
      </c>
      <c r="AJ56" s="136" t="s">
        <v>48</v>
      </c>
      <c r="AK56" s="136" t="s">
        <v>48</v>
      </c>
      <c r="AL56" s="136" t="s">
        <v>48</v>
      </c>
      <c r="AM56" s="136" t="s">
        <v>48</v>
      </c>
      <c r="AN56" s="136" t="s">
        <v>48</v>
      </c>
      <c r="AO56" s="136" t="s">
        <v>48</v>
      </c>
      <c r="AP56" s="136" t="s">
        <v>48</v>
      </c>
      <c r="AQ56" s="103">
        <f t="shared" si="2"/>
        <v>0</v>
      </c>
      <c r="AR56" s="63"/>
      <c r="AS56" s="64"/>
      <c r="AT56" s="66"/>
      <c r="AU56" s="64"/>
      <c r="AV56" s="87"/>
      <c r="AW56" s="89">
        <f t="shared" si="0"/>
        <v>0</v>
      </c>
      <c r="AX56" s="87"/>
      <c r="AY56" s="89">
        <f t="shared" si="1"/>
        <v>0</v>
      </c>
      <c r="AZ56" s="59">
        <f t="shared" si="3"/>
        <v>0</v>
      </c>
      <c r="BA56" s="12"/>
    </row>
  </sheetData>
  <sheetProtection algorithmName="SHA-512" hashValue="nIZMEGpXXWJfV15RmP39kow4K3JrpFwIW+sQJEX2sc64wqYFNex8FsDlpFlt1bai71zgPZTAALOAeH9LUAbgqQ==" saltValue="A9IPlqmVQRMSRuvw0S6R3A==" spinCount="100000" sheet="1" objects="1" scenarios="1"/>
  <mergeCells count="52"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B5:B6"/>
    <mergeCell ref="T4:T6"/>
    <mergeCell ref="U4:U6"/>
    <mergeCell ref="V4:V6"/>
    <mergeCell ref="P4:P6"/>
    <mergeCell ref="Q4:Q6"/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</mergeCells>
  <conditionalFormatting sqref="AY7:AY56">
    <cfRule type="cellIs" dxfId="31" priority="1" operator="equal">
      <formula>0</formula>
    </cfRule>
    <cfRule type="cellIs" dxfId="30" priority="4" operator="lessThan">
      <formula>18</formula>
    </cfRule>
  </conditionalFormatting>
  <conditionalFormatting sqref="AW7:AW56">
    <cfRule type="cellIs" dxfId="29" priority="3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6" fitToWidth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BC56"/>
  <sheetViews>
    <sheetView view="pageBreakPreview" zoomScale="70" zoomScaleNormal="75" zoomScaleSheetLayoutView="70" workbookViewId="0">
      <pane xSplit="2" ySplit="6" topLeftCell="C7" activePane="bottomRight" state="frozen"/>
      <selection activeCell="AX14" sqref="AX14"/>
      <selection pane="topRight" activeCell="AX14" sqref="AX14"/>
      <selection pane="bottomLeft" activeCell="AX14" sqref="AX14"/>
      <selection pane="bottomRight" activeCell="AO1" sqref="AO1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0" t="s">
        <v>65</v>
      </c>
      <c r="B1" s="201"/>
      <c r="C1" s="206" t="s">
        <v>8</v>
      </c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7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f>'Pauta1-2T'!AC1</f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16" t="s">
        <v>56</v>
      </c>
      <c r="B2" s="216"/>
      <c r="C2" s="97" t="s">
        <v>15</v>
      </c>
      <c r="D2" s="80"/>
      <c r="E2" s="91"/>
      <c r="F2" s="94" t="str">
        <f>'Pauta1-2T'!F2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'Pauta1-2T'!U2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04" t="s">
        <v>3</v>
      </c>
      <c r="AS2" s="205"/>
      <c r="AT2" s="205"/>
      <c r="AU2" s="205"/>
      <c r="AV2" s="203" t="s">
        <v>9</v>
      </c>
      <c r="AW2" s="199" t="s">
        <v>4</v>
      </c>
      <c r="AX2" s="198" t="s">
        <v>5</v>
      </c>
      <c r="AY2" s="198" t="s">
        <v>7</v>
      </c>
      <c r="AZ2" s="76" t="s">
        <v>7</v>
      </c>
    </row>
    <row r="3" spans="1:55" s="5" customFormat="1" ht="24.9" customHeight="1" x14ac:dyDescent="0.25">
      <c r="A3" s="208" t="s">
        <v>16</v>
      </c>
      <c r="B3" s="208"/>
      <c r="C3" s="98">
        <v>41</v>
      </c>
      <c r="D3" s="82">
        <v>42</v>
      </c>
      <c r="E3" s="82">
        <v>43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AQ6+'Pauta1-2T'!AQ6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3"/>
      <c r="AW3" s="199"/>
      <c r="AX3" s="198"/>
      <c r="AY3" s="198"/>
      <c r="AZ3" s="76"/>
    </row>
    <row r="4" spans="1:55" s="5" customFormat="1" ht="50.1" customHeight="1" x14ac:dyDescent="0.25">
      <c r="A4" s="208"/>
      <c r="B4" s="208"/>
      <c r="C4" s="243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242"/>
      <c r="W4" s="242"/>
      <c r="X4" s="242"/>
      <c r="Y4" s="242"/>
      <c r="Z4" s="242"/>
      <c r="AA4" s="242"/>
      <c r="AB4" s="242"/>
      <c r="AC4" s="242"/>
      <c r="AD4" s="242"/>
      <c r="AE4" s="242"/>
      <c r="AF4" s="242"/>
      <c r="AG4" s="242"/>
      <c r="AH4" s="242"/>
      <c r="AI4" s="242"/>
      <c r="AJ4" s="242"/>
      <c r="AK4" s="242"/>
      <c r="AL4" s="242"/>
      <c r="AM4" s="242"/>
      <c r="AN4" s="242"/>
      <c r="AO4" s="242"/>
      <c r="AP4" s="242"/>
      <c r="AQ4" s="217" t="s">
        <v>0</v>
      </c>
      <c r="AR4" s="85"/>
      <c r="AS4" s="85"/>
      <c r="AT4" s="85"/>
      <c r="AU4" s="85"/>
      <c r="AV4" s="203"/>
      <c r="AW4" s="199"/>
      <c r="AX4" s="198"/>
      <c r="AY4" s="198"/>
      <c r="AZ4" s="76"/>
    </row>
    <row r="5" spans="1:55" s="5" customFormat="1" ht="24.9" customHeight="1" thickBot="1" x14ac:dyDescent="0.45">
      <c r="A5" s="209" t="s">
        <v>1</v>
      </c>
      <c r="B5" s="209" t="s">
        <v>2</v>
      </c>
      <c r="C5" s="243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42"/>
      <c r="AO5" s="242"/>
      <c r="AP5" s="242"/>
      <c r="AQ5" s="217"/>
      <c r="AR5" s="84" t="s">
        <v>52</v>
      </c>
      <c r="AS5" s="104" t="s">
        <v>66</v>
      </c>
      <c r="AT5" s="84" t="s">
        <v>53</v>
      </c>
      <c r="AU5" s="84" t="s">
        <v>54</v>
      </c>
      <c r="AV5" s="203"/>
      <c r="AW5" s="199"/>
      <c r="AX5" s="198"/>
      <c r="AY5" s="198"/>
      <c r="AZ5" s="76"/>
    </row>
    <row r="6" spans="1:55" s="5" customFormat="1" ht="24.9" customHeight="1" thickBot="1" x14ac:dyDescent="0.3">
      <c r="A6" s="209"/>
      <c r="B6" s="209"/>
      <c r="C6" s="243"/>
      <c r="D6" s="242"/>
      <c r="E6" s="242"/>
      <c r="F6" s="242"/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2"/>
      <c r="R6" s="242"/>
      <c r="S6" s="242"/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2"/>
      <c r="AE6" s="242"/>
      <c r="AF6" s="242"/>
      <c r="AG6" s="242"/>
      <c r="AH6" s="242"/>
      <c r="AI6" s="242"/>
      <c r="AJ6" s="242"/>
      <c r="AK6" s="242"/>
      <c r="AL6" s="242"/>
      <c r="AM6" s="242"/>
      <c r="AN6" s="242"/>
      <c r="AO6" s="242"/>
      <c r="AP6" s="242"/>
      <c r="AQ6" s="83">
        <f>COUNT(C4:AP4)</f>
        <v>0</v>
      </c>
      <c r="AR6" s="111"/>
      <c r="AS6" s="112"/>
      <c r="AT6" s="112"/>
      <c r="AU6" s="113"/>
      <c r="AV6" s="203"/>
      <c r="AW6" s="199"/>
      <c r="AX6" s="198"/>
      <c r="AY6" s="198"/>
      <c r="AZ6" s="77"/>
    </row>
    <row r="7" spans="1:55" s="5" customFormat="1" ht="24.9" customHeight="1" thickBot="1" x14ac:dyDescent="0.45">
      <c r="A7" s="60">
        <v>1</v>
      </c>
      <c r="B7" s="61" t="str">
        <f>'Pauta1-2T'!B7</f>
        <v>ARIELY GARCIA DA SILVA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03">
        <f>COUNTIF(C7:AP7,"f")</f>
        <v>0</v>
      </c>
      <c r="AR7" s="86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'Pauta1-2T'!B8</f>
        <v>ATHOS HENRIQUE PINTO DEOCLECIO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03">
        <f t="shared" ref="AQ8:AQ56" si="0">COUNTIF(C8:AP8,"f")</f>
        <v>0</v>
      </c>
      <c r="AR8" s="63"/>
      <c r="AS8" s="64"/>
      <c r="AT8" s="66"/>
      <c r="AU8" s="64"/>
      <c r="AV8" s="67"/>
      <c r="AW8" s="65">
        <f t="shared" ref="AW8:AW56" si="1">SUM(AR8,AT8,AU8)+SUM(MAX(AS8,AV8))</f>
        <v>0</v>
      </c>
      <c r="AX8" s="64"/>
      <c r="AY8" s="65">
        <f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'Pauta1-2T'!B9</f>
        <v xml:space="preserve">BRENO DE PAULA ANDRADE 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03">
        <f t="shared" si="0"/>
        <v>0</v>
      </c>
      <c r="AR9" s="63"/>
      <c r="AS9" s="64"/>
      <c r="AT9" s="68"/>
      <c r="AU9" s="64"/>
      <c r="AV9" s="67"/>
      <c r="AW9" s="65">
        <f t="shared" si="1"/>
        <v>0</v>
      </c>
      <c r="AX9" s="64"/>
      <c r="AY9" s="65">
        <f>INT(AZ9)+IF(AZ9-INT(AZ9)&lt;0.25,0,IF(AZ9-INT(AZ9)&lt;0.5,0,1))</f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9">
        <v>4</v>
      </c>
      <c r="B10" s="61" t="str">
        <f>'Pauta1-2T'!B10</f>
        <v>BRENO RODRIGUES E SILVA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03">
        <f t="shared" si="0"/>
        <v>0</v>
      </c>
      <c r="AR10" s="63"/>
      <c r="AS10" s="64"/>
      <c r="AT10" s="68"/>
      <c r="AU10" s="70"/>
      <c r="AV10" s="71"/>
      <c r="AW10" s="65">
        <f t="shared" si="1"/>
        <v>0</v>
      </c>
      <c r="AX10" s="64"/>
      <c r="AY10" s="65">
        <f>INT(AZ10)+IF(AZ10-INT(AZ10)&lt;0.25,0,IF(AZ10-INT(AZ10)&lt;0.5,0,1))</f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'Pauta1-2T'!B11</f>
        <v>BRUNNELLY LAYSA DOS SANTOS BARROS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03">
        <f t="shared" si="0"/>
        <v>0</v>
      </c>
      <c r="AR11" s="72"/>
      <c r="AS11" s="64"/>
      <c r="AT11" s="72"/>
      <c r="AU11" s="72"/>
      <c r="AV11" s="72"/>
      <c r="AW11" s="65">
        <f t="shared" si="1"/>
        <v>0</v>
      </c>
      <c r="AX11" s="64"/>
      <c r="AY11" s="65">
        <f t="shared" ref="AY11:AY56" si="2">INT(AZ11)+IF(AZ11-INT(AZ11)&lt;0.25,0,IF(AZ11-INT(AZ11)&lt;0.5,0,1))</f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'Pauta1-2T'!B12</f>
        <v>CARLOS EDUARDO TORRES SOARES DA CRUZ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03">
        <f t="shared" si="0"/>
        <v>0</v>
      </c>
      <c r="AR12" s="63"/>
      <c r="AS12" s="64"/>
      <c r="AT12" s="66"/>
      <c r="AU12" s="64"/>
      <c r="AV12" s="67"/>
      <c r="AW12" s="65">
        <f t="shared" si="1"/>
        <v>0</v>
      </c>
      <c r="AX12" s="64"/>
      <c r="AY12" s="65">
        <f t="shared" si="2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'Pauta1-2T'!B13</f>
        <v>CHARLES DOS SANTOS JUNIOR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03">
        <f t="shared" si="0"/>
        <v>0</v>
      </c>
      <c r="AR13" s="63"/>
      <c r="AS13" s="64"/>
      <c r="AT13" s="66"/>
      <c r="AU13" s="64"/>
      <c r="AV13" s="67"/>
      <c r="AW13" s="65">
        <f t="shared" si="1"/>
        <v>0</v>
      </c>
      <c r="AX13" s="64"/>
      <c r="AY13" s="65">
        <f t="shared" si="2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'Pauta1-2T'!B14</f>
        <v>CHRISTOPHER DAMASIO PEREIRA TORQUATO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03">
        <f t="shared" si="0"/>
        <v>0</v>
      </c>
      <c r="AR14" s="63"/>
      <c r="AS14" s="64"/>
      <c r="AT14" s="66"/>
      <c r="AU14" s="64"/>
      <c r="AV14" s="67"/>
      <c r="AW14" s="65">
        <f t="shared" si="1"/>
        <v>0</v>
      </c>
      <c r="AX14" s="64"/>
      <c r="AY14" s="65">
        <f t="shared" si="2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'Pauta1-2T'!B15</f>
        <v>CLARYSSE ALESSANDRA SANTOS CRUZ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03">
        <f t="shared" si="0"/>
        <v>0</v>
      </c>
      <c r="AR15" s="63"/>
      <c r="AS15" s="64"/>
      <c r="AT15" s="66"/>
      <c r="AU15" s="73"/>
      <c r="AV15" s="74"/>
      <c r="AW15" s="65">
        <f t="shared" si="1"/>
        <v>0</v>
      </c>
      <c r="AX15" s="64"/>
      <c r="AY15" s="65">
        <f t="shared" si="2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'Pauta1-2T'!B16</f>
        <v>DEBORA FERNANDA LOPES FERNANDES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03">
        <f t="shared" si="0"/>
        <v>0</v>
      </c>
      <c r="AR16" s="63"/>
      <c r="AS16" s="64"/>
      <c r="AT16" s="66"/>
      <c r="AU16" s="73"/>
      <c r="AV16" s="74"/>
      <c r="AW16" s="65">
        <f t="shared" si="1"/>
        <v>0</v>
      </c>
      <c r="AX16" s="64"/>
      <c r="AY16" s="65">
        <f t="shared" si="2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'Pauta1-2T'!B17</f>
        <v>DOUGLAS HENDRIEL DOS SANTOS GONÇALVES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03">
        <f t="shared" si="0"/>
        <v>0</v>
      </c>
      <c r="AR17" s="72"/>
      <c r="AS17" s="64"/>
      <c r="AT17" s="72"/>
      <c r="AU17" s="72"/>
      <c r="AV17" s="72"/>
      <c r="AW17" s="65">
        <f t="shared" si="1"/>
        <v>0</v>
      </c>
      <c r="AX17" s="64"/>
      <c r="AY17" s="65">
        <f t="shared" si="2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'Pauta1-2T'!B18</f>
        <v>EDGARD FERREIRA GOMES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03">
        <f t="shared" si="0"/>
        <v>0</v>
      </c>
      <c r="AR18" s="63"/>
      <c r="AS18" s="64"/>
      <c r="AT18" s="66"/>
      <c r="AU18" s="64"/>
      <c r="AV18" s="67"/>
      <c r="AW18" s="65">
        <f t="shared" si="1"/>
        <v>0</v>
      </c>
      <c r="AX18" s="64"/>
      <c r="AY18" s="65">
        <f t="shared" si="2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'Pauta1-2T'!B19</f>
        <v>EDIVANI ALVES FERREIRA JUNIOR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03">
        <f t="shared" si="0"/>
        <v>0</v>
      </c>
      <c r="AR19" s="63"/>
      <c r="AS19" s="64"/>
      <c r="AT19" s="66"/>
      <c r="AU19" s="64"/>
      <c r="AV19" s="67"/>
      <c r="AW19" s="65">
        <f t="shared" si="1"/>
        <v>0</v>
      </c>
      <c r="AX19" s="64"/>
      <c r="AY19" s="65">
        <f t="shared" si="2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'Pauta1-2T'!B20</f>
        <v>FABIANO BARBOSA PEREIRA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03">
        <f t="shared" si="0"/>
        <v>0</v>
      </c>
      <c r="AR20" s="63"/>
      <c r="AS20" s="64"/>
      <c r="AT20" s="66"/>
      <c r="AU20" s="64"/>
      <c r="AV20" s="67"/>
      <c r="AW20" s="65">
        <f t="shared" si="1"/>
        <v>0</v>
      </c>
      <c r="AX20" s="64"/>
      <c r="AY20" s="65">
        <f t="shared" si="2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'Pauta1-2T'!B21</f>
        <v>GABRIELLY TEIXEIRA XAVIER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03">
        <f t="shared" si="0"/>
        <v>0</v>
      </c>
      <c r="AR21" s="63"/>
      <c r="AS21" s="64"/>
      <c r="AT21" s="66"/>
      <c r="AU21" s="64"/>
      <c r="AV21" s="67"/>
      <c r="AW21" s="65">
        <f t="shared" si="1"/>
        <v>0</v>
      </c>
      <c r="AX21" s="64"/>
      <c r="AY21" s="65">
        <f t="shared" si="2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'Pauta1-2T'!B22</f>
        <v>GUILHERME GONÇALVES ROSA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03">
        <f t="shared" si="0"/>
        <v>0</v>
      </c>
      <c r="AR22" s="63"/>
      <c r="AS22" s="64"/>
      <c r="AT22" s="66"/>
      <c r="AU22" s="64"/>
      <c r="AV22" s="67"/>
      <c r="AW22" s="65">
        <f t="shared" si="1"/>
        <v>0</v>
      </c>
      <c r="AX22" s="64"/>
      <c r="AY22" s="65">
        <f t="shared" si="2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'Pauta1-2T'!B23</f>
        <v>GUILHERME HENRIQUE EUZEBIO DA SILVA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03">
        <f t="shared" si="0"/>
        <v>0</v>
      </c>
      <c r="AR23" s="63"/>
      <c r="AS23" s="64"/>
      <c r="AT23" s="66"/>
      <c r="AU23" s="64"/>
      <c r="AV23" s="67"/>
      <c r="AW23" s="65">
        <f t="shared" si="1"/>
        <v>0</v>
      </c>
      <c r="AX23" s="64"/>
      <c r="AY23" s="65">
        <f t="shared" si="2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'Pauta1-2T'!B24</f>
        <v>GUILHERME LOPES SALATI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03">
        <f t="shared" si="0"/>
        <v>0</v>
      </c>
      <c r="AR24" s="63"/>
      <c r="AS24" s="64"/>
      <c r="AT24" s="66"/>
      <c r="AU24" s="73"/>
      <c r="AV24" s="74"/>
      <c r="AW24" s="65">
        <f t="shared" si="1"/>
        <v>0</v>
      </c>
      <c r="AX24" s="64"/>
      <c r="AY24" s="65">
        <f t="shared" si="2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'Pauta1-2T'!B25</f>
        <v>GUSTAVO SOARES GUEZ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03">
        <f t="shared" si="0"/>
        <v>0</v>
      </c>
      <c r="AR25" s="63"/>
      <c r="AS25" s="64"/>
      <c r="AT25" s="66"/>
      <c r="AU25" s="64"/>
      <c r="AV25" s="67"/>
      <c r="AW25" s="65">
        <f t="shared" si="1"/>
        <v>0</v>
      </c>
      <c r="AX25" s="64"/>
      <c r="AY25" s="65">
        <f t="shared" si="2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'Pauta1-2T'!B26</f>
        <v>JESSYKA SILVA SANTOS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03">
        <f t="shared" si="0"/>
        <v>0</v>
      </c>
      <c r="AR26" s="63"/>
      <c r="AS26" s="64"/>
      <c r="AT26" s="66"/>
      <c r="AU26" s="74"/>
      <c r="AV26" s="74"/>
      <c r="AW26" s="65">
        <f t="shared" si="1"/>
        <v>0</v>
      </c>
      <c r="AX26" s="64"/>
      <c r="AY26" s="65">
        <f t="shared" si="2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'Pauta1-2T'!B27</f>
        <v>JOÃO MARTINS ROSA JÚNIOR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03">
        <f t="shared" si="0"/>
        <v>0</v>
      </c>
      <c r="AR27" s="63"/>
      <c r="AS27" s="64"/>
      <c r="AT27" s="66"/>
      <c r="AU27" s="64"/>
      <c r="AV27" s="67"/>
      <c r="AW27" s="65">
        <f t="shared" si="1"/>
        <v>0</v>
      </c>
      <c r="AX27" s="64"/>
      <c r="AY27" s="65">
        <f t="shared" si="2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'Pauta1-2T'!B28</f>
        <v>JOÃO PEDRO CARVALHO BISPO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03">
        <f t="shared" si="0"/>
        <v>0</v>
      </c>
      <c r="AR28" s="63"/>
      <c r="AS28" s="64"/>
      <c r="AT28" s="66"/>
      <c r="AU28" s="64"/>
      <c r="AV28" s="67"/>
      <c r="AW28" s="65">
        <f t="shared" si="1"/>
        <v>0</v>
      </c>
      <c r="AX28" s="64"/>
      <c r="AY28" s="65">
        <f t="shared" si="2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'Pauta1-2T'!B29</f>
        <v>JÚLIO CÉSAR FONSECA E CASTRO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03">
        <f t="shared" si="0"/>
        <v>0</v>
      </c>
      <c r="AR29" s="63"/>
      <c r="AS29" s="64"/>
      <c r="AT29" s="66"/>
      <c r="AU29" s="64"/>
      <c r="AV29" s="67"/>
      <c r="AW29" s="65">
        <f t="shared" si="1"/>
        <v>0</v>
      </c>
      <c r="AX29" s="64"/>
      <c r="AY29" s="65">
        <f t="shared" si="2"/>
        <v>0</v>
      </c>
      <c r="AZ29" s="59">
        <f t="shared" si="3"/>
        <v>0</v>
      </c>
      <c r="BA29" s="12"/>
      <c r="BB29" s="9"/>
      <c r="BC29" s="9"/>
    </row>
    <row r="30" spans="1:55" ht="24.9" customHeight="1" thickBot="1" x14ac:dyDescent="0.45">
      <c r="A30" s="60">
        <v>24</v>
      </c>
      <c r="B30" s="61" t="str">
        <f>'Pauta1-2T'!B30</f>
        <v>KEVEN PEREIRA LEITE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03">
        <f t="shared" si="0"/>
        <v>0</v>
      </c>
      <c r="AR30" s="63"/>
      <c r="AS30" s="64"/>
      <c r="AT30" s="66"/>
      <c r="AU30" s="64"/>
      <c r="AV30" s="67"/>
      <c r="AW30" s="65">
        <f t="shared" si="1"/>
        <v>0</v>
      </c>
      <c r="AX30" s="64"/>
      <c r="AY30" s="65">
        <f t="shared" si="2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'Pauta1-2T'!B31</f>
        <v>LARISSA ALVES SENA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03">
        <f t="shared" si="0"/>
        <v>0</v>
      </c>
      <c r="AR31" s="63"/>
      <c r="AS31" s="64"/>
      <c r="AT31" s="66"/>
      <c r="AU31" s="64"/>
      <c r="AV31" s="67"/>
      <c r="AW31" s="65">
        <f t="shared" si="1"/>
        <v>0</v>
      </c>
      <c r="AX31" s="64"/>
      <c r="AY31" s="65">
        <f t="shared" si="2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'Pauta1-2T'!B32</f>
        <v>LEANDRO AMARAL SEZINI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03">
        <f t="shared" si="0"/>
        <v>0</v>
      </c>
      <c r="AR32" s="63"/>
      <c r="AS32" s="64"/>
      <c r="AT32" s="66"/>
      <c r="AU32" s="64"/>
      <c r="AV32" s="67"/>
      <c r="AW32" s="65">
        <f t="shared" si="1"/>
        <v>0</v>
      </c>
      <c r="AX32" s="64"/>
      <c r="AY32" s="65">
        <f t="shared" si="2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'Pauta1-2T'!B33</f>
        <v>LISANDRA OLIVEIRA SANTOS DE JESUS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03">
        <f t="shared" si="0"/>
        <v>0</v>
      </c>
      <c r="AR33" s="63"/>
      <c r="AS33" s="64"/>
      <c r="AT33" s="66"/>
      <c r="AU33" s="64"/>
      <c r="AV33" s="67"/>
      <c r="AW33" s="65">
        <f t="shared" si="1"/>
        <v>0</v>
      </c>
      <c r="AX33" s="64"/>
      <c r="AY33" s="65">
        <f t="shared" si="2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'Pauta1-2T'!B34</f>
        <v>LÍVIA MARTINS PINHEIRO SAMPAIO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03">
        <f t="shared" si="0"/>
        <v>0</v>
      </c>
      <c r="AR34" s="63"/>
      <c r="AS34" s="64"/>
      <c r="AT34" s="66"/>
      <c r="AU34" s="64"/>
      <c r="AV34" s="67"/>
      <c r="AW34" s="65">
        <f t="shared" si="1"/>
        <v>0</v>
      </c>
      <c r="AX34" s="64"/>
      <c r="AY34" s="65">
        <f t="shared" si="2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'Pauta1-2T'!B35</f>
        <v>LUAN LEITE DOS SANTOS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03">
        <f t="shared" si="0"/>
        <v>0</v>
      </c>
      <c r="AR35" s="63"/>
      <c r="AS35" s="64"/>
      <c r="AT35" s="66"/>
      <c r="AU35" s="64"/>
      <c r="AV35" s="67"/>
      <c r="AW35" s="65">
        <f t="shared" si="1"/>
        <v>0</v>
      </c>
      <c r="AX35" s="64"/>
      <c r="AY35" s="65">
        <f t="shared" si="2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'Pauta1-2T'!B36</f>
        <v>LUCAS ARAUJO DE LIMA PIONA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03">
        <f t="shared" si="0"/>
        <v>0</v>
      </c>
      <c r="AR36" s="63"/>
      <c r="AS36" s="64"/>
      <c r="AT36" s="66"/>
      <c r="AU36" s="64"/>
      <c r="AV36" s="67"/>
      <c r="AW36" s="65">
        <f t="shared" si="1"/>
        <v>0</v>
      </c>
      <c r="AX36" s="64"/>
      <c r="AY36" s="65">
        <f t="shared" si="2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'Pauta1-2T'!B37</f>
        <v>LUCAS DE OLIVEIRA PASSOS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03">
        <f t="shared" si="0"/>
        <v>0</v>
      </c>
      <c r="AR37" s="63"/>
      <c r="AS37" s="64"/>
      <c r="AT37" s="66"/>
      <c r="AU37" s="64"/>
      <c r="AV37" s="67"/>
      <c r="AW37" s="65">
        <f t="shared" si="1"/>
        <v>0</v>
      </c>
      <c r="AX37" s="64"/>
      <c r="AY37" s="65">
        <f t="shared" si="2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'Pauta1-2T'!B38</f>
        <v>LUCAS MONTEIRO MARTINS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03">
        <f t="shared" si="0"/>
        <v>0</v>
      </c>
      <c r="AR38" s="63"/>
      <c r="AS38" s="64"/>
      <c r="AT38" s="66"/>
      <c r="AU38" s="64"/>
      <c r="AV38" s="67"/>
      <c r="AW38" s="65">
        <f t="shared" si="1"/>
        <v>0</v>
      </c>
      <c r="AX38" s="64"/>
      <c r="AY38" s="65">
        <f t="shared" si="2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 t="str">
        <f>'Pauta1-2T'!B39</f>
        <v>LUIZ FELLYPE KOFFLER RODRIGUES NUNES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03">
        <f t="shared" si="0"/>
        <v>0</v>
      </c>
      <c r="AR39" s="63"/>
      <c r="AS39" s="64"/>
      <c r="AT39" s="66"/>
      <c r="AU39" s="64"/>
      <c r="AV39" s="67"/>
      <c r="AW39" s="65">
        <f t="shared" si="1"/>
        <v>0</v>
      </c>
      <c r="AX39" s="64"/>
      <c r="AY39" s="65">
        <f t="shared" si="2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 t="str">
        <f>'Pauta1-2T'!B40</f>
        <v>MATEUS VARGAS FRAGA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03">
        <f t="shared" si="0"/>
        <v>0</v>
      </c>
      <c r="AR40" s="63"/>
      <c r="AS40" s="64"/>
      <c r="AT40" s="66"/>
      <c r="AU40" s="64"/>
      <c r="AV40" s="67"/>
      <c r="AW40" s="65">
        <f t="shared" si="1"/>
        <v>0</v>
      </c>
      <c r="AX40" s="64"/>
      <c r="AY40" s="65">
        <f t="shared" si="2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 t="str">
        <f>'Pauta1-2T'!B41</f>
        <v>MATHEUS CALDAS SILVA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03">
        <f t="shared" si="0"/>
        <v>0</v>
      </c>
      <c r="AR41" s="63"/>
      <c r="AS41" s="64"/>
      <c r="AT41" s="66"/>
      <c r="AU41" s="64"/>
      <c r="AV41" s="67"/>
      <c r="AW41" s="65">
        <f t="shared" si="1"/>
        <v>0</v>
      </c>
      <c r="AX41" s="64"/>
      <c r="AY41" s="65">
        <f t="shared" si="2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 t="str">
        <f>'Pauta1-2T'!B42</f>
        <v>MATHEUS DE MATTOS CORDEIRO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03">
        <f t="shared" si="0"/>
        <v>0</v>
      </c>
      <c r="AR42" s="63"/>
      <c r="AS42" s="64"/>
      <c r="AT42" s="66"/>
      <c r="AU42" s="64"/>
      <c r="AV42" s="67"/>
      <c r="AW42" s="65">
        <f t="shared" si="1"/>
        <v>0</v>
      </c>
      <c r="AX42" s="64"/>
      <c r="AY42" s="65">
        <f t="shared" si="2"/>
        <v>0</v>
      </c>
      <c r="AZ42" s="59">
        <f t="shared" si="3"/>
        <v>0</v>
      </c>
      <c r="BA42" s="12"/>
    </row>
    <row r="43" spans="1:53" ht="24.9" customHeight="1" thickBot="1" x14ac:dyDescent="0.45">
      <c r="A43" s="60">
        <v>37</v>
      </c>
      <c r="B43" s="61">
        <f>'Pauta1-2T'!AR46</f>
        <v>0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03">
        <f t="shared" si="0"/>
        <v>0</v>
      </c>
      <c r="AR43" s="63"/>
      <c r="AS43" s="64"/>
      <c r="AT43" s="66"/>
      <c r="AU43" s="64"/>
      <c r="AV43" s="67"/>
      <c r="AW43" s="65">
        <f t="shared" si="1"/>
        <v>0</v>
      </c>
      <c r="AX43" s="64"/>
      <c r="AY43" s="65">
        <f t="shared" si="2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 t="str">
        <f>'Pauta1-2T'!B44</f>
        <v>NATANAEL DA SILVA CORDEIRO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03">
        <f t="shared" si="0"/>
        <v>0</v>
      </c>
      <c r="AR44" s="63"/>
      <c r="AS44" s="64"/>
      <c r="AT44" s="66"/>
      <c r="AU44" s="64"/>
      <c r="AV44" s="67"/>
      <c r="AW44" s="65">
        <f t="shared" si="1"/>
        <v>0</v>
      </c>
      <c r="AX44" s="64"/>
      <c r="AY44" s="65">
        <f t="shared" si="2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 t="str">
        <f>'Pauta1-2T'!B45</f>
        <v>RIKELME CAVALCANTE DA SILVA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03">
        <f t="shared" si="0"/>
        <v>0</v>
      </c>
      <c r="AR45" s="63"/>
      <c r="AS45" s="64"/>
      <c r="AT45" s="66"/>
      <c r="AU45" s="64"/>
      <c r="AV45" s="67"/>
      <c r="AW45" s="65">
        <f t="shared" si="1"/>
        <v>0</v>
      </c>
      <c r="AX45" s="64"/>
      <c r="AY45" s="65">
        <f t="shared" si="2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 t="str">
        <f>'Pauta1-2T'!B46</f>
        <v>SULAMITA ROCHA DOS SANTOS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03">
        <f t="shared" si="0"/>
        <v>0</v>
      </c>
      <c r="AR46" s="63"/>
      <c r="AS46" s="64"/>
      <c r="AT46" s="66"/>
      <c r="AU46" s="64"/>
      <c r="AV46" s="67"/>
      <c r="AW46" s="65">
        <f t="shared" si="1"/>
        <v>0</v>
      </c>
      <c r="AX46" s="64"/>
      <c r="AY46" s="65">
        <f t="shared" si="2"/>
        <v>0</v>
      </c>
      <c r="AZ46" s="59">
        <f t="shared" si="3"/>
        <v>0</v>
      </c>
      <c r="BA46" s="12"/>
    </row>
    <row r="47" spans="1:53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03">
        <f t="shared" si="0"/>
        <v>0</v>
      </c>
      <c r="AR47" s="63"/>
      <c r="AS47" s="64"/>
      <c r="AT47" s="66"/>
      <c r="AU47" s="64"/>
      <c r="AV47" s="67"/>
      <c r="AW47" s="65">
        <f t="shared" si="1"/>
        <v>0</v>
      </c>
      <c r="AX47" s="64"/>
      <c r="AY47" s="65">
        <f t="shared" si="2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65">
        <f t="shared" si="1"/>
        <v>0</v>
      </c>
      <c r="AX48" s="64"/>
      <c r="AY48" s="65">
        <f t="shared" si="2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65">
        <f t="shared" si="1"/>
        <v>0</v>
      </c>
      <c r="AX49" s="64"/>
      <c r="AY49" s="65">
        <f t="shared" si="2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61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65">
        <f t="shared" si="1"/>
        <v>0</v>
      </c>
      <c r="AX50" s="64"/>
      <c r="AY50" s="65">
        <f t="shared" si="2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75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65">
        <f t="shared" si="1"/>
        <v>0</v>
      </c>
      <c r="AX51" s="64"/>
      <c r="AY51" s="65">
        <f t="shared" si="2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75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03">
        <f t="shared" si="0"/>
        <v>0</v>
      </c>
      <c r="AR52" s="63"/>
      <c r="AS52" s="64"/>
      <c r="AT52" s="66"/>
      <c r="AU52" s="64"/>
      <c r="AV52" s="67"/>
      <c r="AW52" s="65">
        <f t="shared" si="1"/>
        <v>0</v>
      </c>
      <c r="AX52" s="64"/>
      <c r="AY52" s="65">
        <f t="shared" si="2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75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03">
        <f t="shared" si="0"/>
        <v>0</v>
      </c>
      <c r="AR53" s="63"/>
      <c r="AS53" s="64"/>
      <c r="AT53" s="66"/>
      <c r="AU53" s="64"/>
      <c r="AV53" s="67"/>
      <c r="AW53" s="65">
        <f t="shared" si="1"/>
        <v>0</v>
      </c>
      <c r="AX53" s="64"/>
      <c r="AY53" s="65">
        <f t="shared" si="2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75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03">
        <f t="shared" si="0"/>
        <v>0</v>
      </c>
      <c r="AR54" s="63"/>
      <c r="AS54" s="64"/>
      <c r="AT54" s="66"/>
      <c r="AU54" s="64"/>
      <c r="AV54" s="67"/>
      <c r="AW54" s="65">
        <f t="shared" si="1"/>
        <v>0</v>
      </c>
      <c r="AX54" s="64"/>
      <c r="AY54" s="65">
        <f t="shared" si="2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75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03">
        <f t="shared" si="0"/>
        <v>0</v>
      </c>
      <c r="AR55" s="63"/>
      <c r="AS55" s="64"/>
      <c r="AT55" s="66"/>
      <c r="AU55" s="64"/>
      <c r="AV55" s="67"/>
      <c r="AW55" s="65">
        <f t="shared" si="1"/>
        <v>0</v>
      </c>
      <c r="AX55" s="64"/>
      <c r="AY55" s="65">
        <f t="shared" si="2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75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03">
        <f t="shared" si="0"/>
        <v>0</v>
      </c>
      <c r="AR56" s="63"/>
      <c r="AS56" s="64"/>
      <c r="AT56" s="66"/>
      <c r="AU56" s="64"/>
      <c r="AV56" s="67"/>
      <c r="AW56" s="65">
        <f t="shared" si="1"/>
        <v>0</v>
      </c>
      <c r="AX56" s="64"/>
      <c r="AY56" s="65">
        <f t="shared" si="2"/>
        <v>0</v>
      </c>
      <c r="AZ56" s="59">
        <f t="shared" si="3"/>
        <v>0</v>
      </c>
      <c r="BA56" s="12"/>
    </row>
  </sheetData>
  <sheetProtection algorithmName="SHA-512" hashValue="sdTxr9j6Hh8A0h5MeeulbdOey9QNYOsy3XY+gbbRDEeTE9b6uJGY9tNzcQkVdkhkLXEEp/cd4mWys9IjUbOqDQ==" saltValue="2O4lkShLRftxugUSVh5yGw==" spinCount="100000" sheet="1" objects="1" scenarios="1"/>
  <mergeCells count="52"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B5:B6"/>
    <mergeCell ref="T4:T6"/>
    <mergeCell ref="U4:U6"/>
    <mergeCell ref="V4:V6"/>
    <mergeCell ref="P4:P6"/>
    <mergeCell ref="Q4:Q6"/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</mergeCells>
  <conditionalFormatting sqref="AY7:AY56">
    <cfRule type="cellIs" dxfId="28" priority="1" operator="equal">
      <formula>0</formula>
    </cfRule>
    <cfRule type="cellIs" dxfId="27" priority="4" operator="lessThan">
      <formula>18</formula>
    </cfRule>
  </conditionalFormatting>
  <conditionalFormatting sqref="AW7:AW56">
    <cfRule type="cellIs" dxfId="26" priority="3" operator="equal">
      <formula>0</formula>
    </cfRule>
  </conditionalFormatting>
  <conditionalFormatting sqref="AQ7:AQ56">
    <cfRule type="cellIs" dxfId="25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U75"/>
  <sheetViews>
    <sheetView view="pageBreakPreview" zoomScale="86" zoomScaleNormal="100" zoomScaleSheetLayoutView="86" zoomScalePageLayoutView="80" workbookViewId="0">
      <selection activeCell="B4" sqref="B4:F43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40" t="s">
        <v>58</v>
      </c>
      <c r="B1" s="41">
        <v>2016</v>
      </c>
      <c r="C1" s="41"/>
      <c r="D1" s="41" t="s">
        <v>57</v>
      </c>
      <c r="E1" s="41"/>
      <c r="F1" s="41" t="str">
        <f>'Pauta1-2T'!U2</f>
        <v>D</v>
      </c>
      <c r="G1" s="41"/>
      <c r="H1" s="41"/>
      <c r="I1" s="41"/>
      <c r="J1" s="41" t="s">
        <v>23</v>
      </c>
      <c r="K1" s="42" t="str">
        <f>'Pauta1-2T'!A2</f>
        <v>1ªM1EMIELE</v>
      </c>
    </row>
    <row r="2" spans="1:11" ht="12.75" customHeight="1" x14ac:dyDescent="0.25">
      <c r="A2" s="233" t="s">
        <v>10</v>
      </c>
      <c r="B2" s="235" t="s">
        <v>11</v>
      </c>
      <c r="C2" s="236"/>
      <c r="D2" s="236"/>
      <c r="E2" s="236"/>
      <c r="F2" s="237"/>
      <c r="G2" s="233" t="s">
        <v>10</v>
      </c>
      <c r="H2" s="235" t="s">
        <v>11</v>
      </c>
      <c r="I2" s="236"/>
      <c r="J2" s="236"/>
      <c r="K2" s="237"/>
    </row>
    <row r="3" spans="1:11" ht="13.5" customHeight="1" thickBot="1" x14ac:dyDescent="0.3">
      <c r="A3" s="234"/>
      <c r="B3" s="238"/>
      <c r="C3" s="239"/>
      <c r="D3" s="239"/>
      <c r="E3" s="239"/>
      <c r="F3" s="240"/>
      <c r="G3" s="241"/>
      <c r="H3" s="238"/>
      <c r="I3" s="239"/>
      <c r="J3" s="239"/>
      <c r="K3" s="240"/>
    </row>
    <row r="4" spans="1:11" ht="21.6" thickBot="1" x14ac:dyDescent="0.3">
      <c r="A4" s="14">
        <f>'Pauta1-2T'!C4</f>
        <v>0</v>
      </c>
      <c r="B4" s="244"/>
      <c r="C4" s="245"/>
      <c r="D4" s="245"/>
      <c r="E4" s="245"/>
      <c r="F4" s="246"/>
      <c r="G4" s="128">
        <f>'Pauta2-2T'!C4</f>
        <v>0</v>
      </c>
      <c r="H4" s="221"/>
      <c r="I4" s="222"/>
      <c r="J4" s="222"/>
      <c r="K4" s="223"/>
    </row>
    <row r="5" spans="1:11" ht="21.6" thickBot="1" x14ac:dyDescent="0.3">
      <c r="A5" s="14">
        <f>'Pauta1-2T'!D4</f>
        <v>0</v>
      </c>
      <c r="B5" s="244"/>
      <c r="C5" s="245"/>
      <c r="D5" s="245"/>
      <c r="E5" s="245"/>
      <c r="F5" s="246"/>
      <c r="G5" s="128">
        <f>'Pauta2-2T'!D4</f>
        <v>0</v>
      </c>
      <c r="H5" s="221"/>
      <c r="I5" s="222"/>
      <c r="J5" s="222"/>
      <c r="K5" s="223"/>
    </row>
    <row r="6" spans="1:11" ht="21.6" thickBot="1" x14ac:dyDescent="0.3">
      <c r="A6" s="14">
        <f>'Pauta1-2T'!E4</f>
        <v>0</v>
      </c>
      <c r="B6" s="244"/>
      <c r="C6" s="245"/>
      <c r="D6" s="245"/>
      <c r="E6" s="245"/>
      <c r="F6" s="246"/>
      <c r="G6" s="128">
        <f>'Pauta2-2T'!E4</f>
        <v>0</v>
      </c>
      <c r="H6" s="221"/>
      <c r="I6" s="222"/>
      <c r="J6" s="222"/>
      <c r="K6" s="223"/>
    </row>
    <row r="7" spans="1:11" ht="21.6" thickBot="1" x14ac:dyDescent="0.4">
      <c r="A7" s="14">
        <f>'Pauta1-2T'!F4</f>
        <v>0</v>
      </c>
      <c r="B7" s="134"/>
      <c r="C7" s="134"/>
      <c r="D7" s="134"/>
      <c r="E7" s="134"/>
      <c r="F7" s="134"/>
      <c r="G7" s="128">
        <f>'Pauta2-2T'!F4</f>
        <v>0</v>
      </c>
      <c r="H7" s="221"/>
      <c r="I7" s="222"/>
      <c r="J7" s="222"/>
      <c r="K7" s="223"/>
    </row>
    <row r="8" spans="1:11" ht="21.6" thickBot="1" x14ac:dyDescent="0.3">
      <c r="A8" s="14">
        <f>'Pauta1-2T'!G4</f>
        <v>0</v>
      </c>
      <c r="B8" s="244"/>
      <c r="C8" s="245"/>
      <c r="D8" s="245"/>
      <c r="E8" s="245"/>
      <c r="F8" s="246"/>
      <c r="G8" s="128">
        <f>'Pauta2-2T'!G4</f>
        <v>0</v>
      </c>
      <c r="H8" s="221"/>
      <c r="I8" s="222"/>
      <c r="J8" s="222"/>
      <c r="K8" s="223"/>
    </row>
    <row r="9" spans="1:11" ht="21.6" thickBot="1" x14ac:dyDescent="0.3">
      <c r="A9" s="14">
        <f>'Pauta1-2T'!H4</f>
        <v>0</v>
      </c>
      <c r="B9" s="244"/>
      <c r="C9" s="245"/>
      <c r="D9" s="245"/>
      <c r="E9" s="245"/>
      <c r="F9" s="246"/>
      <c r="G9" s="128">
        <f>'Pauta2-2T'!H4</f>
        <v>0</v>
      </c>
      <c r="H9" s="221"/>
      <c r="I9" s="222"/>
      <c r="J9" s="222"/>
      <c r="K9" s="223"/>
    </row>
    <row r="10" spans="1:11" ht="21.6" thickBot="1" x14ac:dyDescent="0.3">
      <c r="A10" s="14">
        <f>'Pauta1-2T'!I4</f>
        <v>0</v>
      </c>
      <c r="B10" s="244"/>
      <c r="C10" s="245"/>
      <c r="D10" s="245"/>
      <c r="E10" s="245"/>
      <c r="F10" s="246"/>
      <c r="G10" s="128">
        <f>'Pauta2-2T'!I4</f>
        <v>0</v>
      </c>
      <c r="H10" s="221"/>
      <c r="I10" s="222"/>
      <c r="J10" s="222"/>
      <c r="K10" s="223"/>
    </row>
    <row r="11" spans="1:11" ht="21.6" thickBot="1" x14ac:dyDescent="0.4">
      <c r="A11" s="14">
        <f>'Pauta1-2T'!J4</f>
        <v>0</v>
      </c>
      <c r="B11" s="135"/>
      <c r="C11" s="147"/>
      <c r="D11" s="147"/>
      <c r="E11" s="147"/>
      <c r="F11" s="148"/>
      <c r="G11" s="128">
        <f>'Pauta2-2T'!J4</f>
        <v>0</v>
      </c>
      <c r="H11" s="221"/>
      <c r="I11" s="222"/>
      <c r="J11" s="222"/>
      <c r="K11" s="223"/>
    </row>
    <row r="12" spans="1:11" ht="21.6" thickBot="1" x14ac:dyDescent="0.4">
      <c r="A12" s="14">
        <f>'Pauta1-2T'!K4</f>
        <v>0</v>
      </c>
      <c r="B12" s="134"/>
      <c r="C12" s="134"/>
      <c r="D12" s="134"/>
      <c r="E12" s="134"/>
      <c r="F12" s="134"/>
      <c r="G12" s="128">
        <f>'Pauta2-2T'!K4</f>
        <v>0</v>
      </c>
      <c r="H12" s="221"/>
      <c r="I12" s="222"/>
      <c r="J12" s="222"/>
      <c r="K12" s="223"/>
    </row>
    <row r="13" spans="1:11" ht="21.6" thickBot="1" x14ac:dyDescent="0.3">
      <c r="A13" s="14">
        <f>'Pauta1-2T'!L4</f>
        <v>0</v>
      </c>
      <c r="B13" s="244"/>
      <c r="C13" s="245"/>
      <c r="D13" s="245"/>
      <c r="E13" s="245"/>
      <c r="F13" s="246"/>
      <c r="G13" s="128">
        <f>'Pauta2-2T'!L4</f>
        <v>0</v>
      </c>
      <c r="H13" s="221"/>
      <c r="I13" s="222"/>
      <c r="J13" s="222"/>
      <c r="K13" s="223"/>
    </row>
    <row r="14" spans="1:11" ht="21.6" thickBot="1" x14ac:dyDescent="0.4">
      <c r="A14" s="14">
        <f>'Pauta1-2T'!M4</f>
        <v>0</v>
      </c>
      <c r="B14" s="134"/>
      <c r="C14" s="134"/>
      <c r="D14" s="134"/>
      <c r="E14" s="134"/>
      <c r="F14" s="134"/>
      <c r="G14" s="128">
        <f>'Pauta2-2T'!M4</f>
        <v>0</v>
      </c>
      <c r="H14" s="221"/>
      <c r="I14" s="222"/>
      <c r="J14" s="222"/>
      <c r="K14" s="223"/>
    </row>
    <row r="15" spans="1:11" ht="21.6" thickBot="1" x14ac:dyDescent="0.3">
      <c r="A15" s="14">
        <f>'Pauta1-2T'!N4</f>
        <v>0</v>
      </c>
      <c r="B15" s="244"/>
      <c r="C15" s="245"/>
      <c r="D15" s="245"/>
      <c r="E15" s="245"/>
      <c r="F15" s="246"/>
      <c r="G15" s="128">
        <f>'Pauta2-2T'!N4</f>
        <v>0</v>
      </c>
      <c r="H15" s="221"/>
      <c r="I15" s="222"/>
      <c r="J15" s="222"/>
      <c r="K15" s="223"/>
    </row>
    <row r="16" spans="1:11" ht="21.6" thickBot="1" x14ac:dyDescent="0.3">
      <c r="A16" s="14">
        <f>'Pauta1-2T'!O4</f>
        <v>0</v>
      </c>
      <c r="B16" s="244"/>
      <c r="C16" s="245"/>
      <c r="D16" s="245"/>
      <c r="E16" s="245"/>
      <c r="F16" s="246"/>
      <c r="G16" s="128">
        <f>'Pauta2-2T'!O4</f>
        <v>0</v>
      </c>
      <c r="H16" s="221"/>
      <c r="I16" s="222"/>
      <c r="J16" s="222"/>
      <c r="K16" s="223"/>
    </row>
    <row r="17" spans="1:11" ht="21.6" thickBot="1" x14ac:dyDescent="0.3">
      <c r="A17" s="14">
        <f>'Pauta1-2T'!P4</f>
        <v>0</v>
      </c>
      <c r="B17" s="244"/>
      <c r="C17" s="245"/>
      <c r="D17" s="245"/>
      <c r="E17" s="245"/>
      <c r="F17" s="246"/>
      <c r="G17" s="128">
        <f>'Pauta2-2T'!P4</f>
        <v>0</v>
      </c>
      <c r="H17" s="221"/>
      <c r="I17" s="222"/>
      <c r="J17" s="222"/>
      <c r="K17" s="223"/>
    </row>
    <row r="18" spans="1:11" ht="21.6" thickBot="1" x14ac:dyDescent="0.3">
      <c r="A18" s="14">
        <f>'Pauta1-2T'!Q4</f>
        <v>0</v>
      </c>
      <c r="B18" s="244"/>
      <c r="C18" s="245"/>
      <c r="D18" s="245"/>
      <c r="E18" s="245"/>
      <c r="F18" s="246"/>
      <c r="G18" s="128">
        <f>'Pauta2-2T'!Q4</f>
        <v>0</v>
      </c>
      <c r="H18" s="221"/>
      <c r="I18" s="222"/>
      <c r="J18" s="222"/>
      <c r="K18" s="223"/>
    </row>
    <row r="19" spans="1:11" ht="21.6" thickBot="1" x14ac:dyDescent="0.3">
      <c r="A19" s="14">
        <f>'Pauta1-2T'!R4</f>
        <v>0</v>
      </c>
      <c r="B19" s="244"/>
      <c r="C19" s="245"/>
      <c r="D19" s="245"/>
      <c r="E19" s="245"/>
      <c r="F19" s="246"/>
      <c r="G19" s="128">
        <f>'Pauta2-2T'!R4</f>
        <v>0</v>
      </c>
      <c r="H19" s="221"/>
      <c r="I19" s="222"/>
      <c r="J19" s="222"/>
      <c r="K19" s="223"/>
    </row>
    <row r="20" spans="1:11" ht="21.6" thickBot="1" x14ac:dyDescent="0.3">
      <c r="A20" s="14">
        <f>'Pauta1-2T'!S4</f>
        <v>0</v>
      </c>
      <c r="B20" s="244"/>
      <c r="C20" s="245"/>
      <c r="D20" s="245"/>
      <c r="E20" s="245"/>
      <c r="F20" s="246"/>
      <c r="G20" s="128">
        <f>'Pauta2-2T'!S4</f>
        <v>0</v>
      </c>
      <c r="H20" s="221"/>
      <c r="I20" s="222"/>
      <c r="J20" s="222"/>
      <c r="K20" s="223"/>
    </row>
    <row r="21" spans="1:11" ht="21.6" thickBot="1" x14ac:dyDescent="0.3">
      <c r="A21" s="14">
        <f>'Pauta1-2T'!T4</f>
        <v>0</v>
      </c>
      <c r="B21" s="244"/>
      <c r="C21" s="245"/>
      <c r="D21" s="245"/>
      <c r="E21" s="245"/>
      <c r="F21" s="246"/>
      <c r="G21" s="128">
        <f>'Pauta2-2T'!T4</f>
        <v>0</v>
      </c>
      <c r="H21" s="221"/>
      <c r="I21" s="222"/>
      <c r="J21" s="222"/>
      <c r="K21" s="223"/>
    </row>
    <row r="22" spans="1:11" ht="21.6" thickBot="1" x14ac:dyDescent="0.3">
      <c r="A22" s="14">
        <f>'Pauta1-2T'!U4</f>
        <v>0</v>
      </c>
      <c r="B22" s="244"/>
      <c r="C22" s="245"/>
      <c r="D22" s="245"/>
      <c r="E22" s="245"/>
      <c r="F22" s="246"/>
      <c r="G22" s="128">
        <f>'Pauta2-2T'!U4</f>
        <v>0</v>
      </c>
      <c r="H22" s="221"/>
      <c r="I22" s="222"/>
      <c r="J22" s="222"/>
      <c r="K22" s="223"/>
    </row>
    <row r="23" spans="1:11" ht="21.6" thickBot="1" x14ac:dyDescent="0.4">
      <c r="A23" s="14">
        <f>'Pauta1-2T'!V4</f>
        <v>0</v>
      </c>
      <c r="B23" s="135"/>
      <c r="C23" s="149"/>
      <c r="D23" s="149"/>
      <c r="E23" s="149"/>
      <c r="F23" s="150"/>
      <c r="G23" s="128">
        <f>'Pauta2-2T'!V4</f>
        <v>0</v>
      </c>
      <c r="H23" s="221"/>
      <c r="I23" s="222"/>
      <c r="J23" s="222"/>
      <c r="K23" s="223"/>
    </row>
    <row r="24" spans="1:11" ht="21.6" thickBot="1" x14ac:dyDescent="0.4">
      <c r="A24" s="14">
        <f>'Pauta1-2T'!W4</f>
        <v>0</v>
      </c>
      <c r="B24" s="135"/>
      <c r="C24" s="149"/>
      <c r="D24" s="149"/>
      <c r="E24" s="149"/>
      <c r="F24" s="150"/>
      <c r="G24" s="128">
        <f>'Pauta2-2T'!W4</f>
        <v>0</v>
      </c>
      <c r="H24" s="221"/>
      <c r="I24" s="222"/>
      <c r="J24" s="222"/>
      <c r="K24" s="223"/>
    </row>
    <row r="25" spans="1:11" ht="21.6" thickBot="1" x14ac:dyDescent="0.3">
      <c r="A25" s="14">
        <f>'Pauta1-2T'!X4</f>
        <v>0</v>
      </c>
      <c r="B25" s="151"/>
      <c r="C25" s="149"/>
      <c r="D25" s="149"/>
      <c r="E25" s="149"/>
      <c r="F25" s="150"/>
      <c r="G25" s="128">
        <f>'Pauta2-2T'!X4</f>
        <v>0</v>
      </c>
      <c r="H25" s="221"/>
      <c r="I25" s="222"/>
      <c r="J25" s="222"/>
      <c r="K25" s="223"/>
    </row>
    <row r="26" spans="1:11" ht="21.6" thickBot="1" x14ac:dyDescent="0.4">
      <c r="A26" s="14">
        <f>'Pauta1-2T'!Y4</f>
        <v>0</v>
      </c>
      <c r="B26" s="135"/>
      <c r="C26" s="149"/>
      <c r="D26" s="149"/>
      <c r="E26" s="149"/>
      <c r="F26" s="150"/>
      <c r="G26" s="128">
        <f>'Pauta2-2T'!Y4</f>
        <v>0</v>
      </c>
      <c r="H26" s="221"/>
      <c r="I26" s="222"/>
      <c r="J26" s="222"/>
      <c r="K26" s="223"/>
    </row>
    <row r="27" spans="1:11" ht="21.6" thickBot="1" x14ac:dyDescent="0.4">
      <c r="A27" s="14">
        <f>'Pauta1-2T'!Z4</f>
        <v>0</v>
      </c>
      <c r="B27" s="135"/>
      <c r="C27" s="149"/>
      <c r="D27" s="149"/>
      <c r="E27" s="149"/>
      <c r="F27" s="150"/>
      <c r="G27" s="128">
        <f>'Pauta2-2T'!Z4</f>
        <v>0</v>
      </c>
      <c r="H27" s="221"/>
      <c r="I27" s="222"/>
      <c r="J27" s="222"/>
      <c r="K27" s="223"/>
    </row>
    <row r="28" spans="1:11" ht="21.6" thickBot="1" x14ac:dyDescent="0.3">
      <c r="A28" s="14">
        <f>'Pauta1-2T'!AA4</f>
        <v>0</v>
      </c>
      <c r="B28" s="151"/>
      <c r="C28" s="149"/>
      <c r="D28" s="149"/>
      <c r="E28" s="149"/>
      <c r="F28" s="150"/>
      <c r="G28" s="128">
        <f>'Pauta2-2T'!AA4</f>
        <v>0</v>
      </c>
      <c r="H28" s="221"/>
      <c r="I28" s="222"/>
      <c r="J28" s="222"/>
      <c r="K28" s="223"/>
    </row>
    <row r="29" spans="1:11" ht="21.6" thickBot="1" x14ac:dyDescent="0.4">
      <c r="A29" s="14">
        <f>'Pauta1-2T'!AB4</f>
        <v>0</v>
      </c>
      <c r="B29" s="135"/>
      <c r="C29" s="149"/>
      <c r="D29" s="149"/>
      <c r="E29" s="149"/>
      <c r="F29" s="150"/>
      <c r="G29" s="128">
        <f>'Pauta2-2T'!AB4</f>
        <v>0</v>
      </c>
      <c r="H29" s="221"/>
      <c r="I29" s="222"/>
      <c r="J29" s="222"/>
      <c r="K29" s="223"/>
    </row>
    <row r="30" spans="1:11" ht="21.6" thickBot="1" x14ac:dyDescent="0.4">
      <c r="A30" s="14">
        <f>'Pauta1-2T'!AC4</f>
        <v>0</v>
      </c>
      <c r="B30" s="135"/>
      <c r="C30" s="149"/>
      <c r="D30" s="149"/>
      <c r="E30" s="149"/>
      <c r="F30" s="150"/>
      <c r="G30" s="128">
        <f>'Pauta2-2T'!AC4</f>
        <v>0</v>
      </c>
      <c r="H30" s="221"/>
      <c r="I30" s="222"/>
      <c r="J30" s="222"/>
      <c r="K30" s="223"/>
    </row>
    <row r="31" spans="1:11" ht="21.6" thickBot="1" x14ac:dyDescent="0.3">
      <c r="A31" s="14">
        <f>'Pauta1-2T'!AD4</f>
        <v>0</v>
      </c>
      <c r="B31" s="151"/>
      <c r="C31" s="149"/>
      <c r="D31" s="149"/>
      <c r="E31" s="149"/>
      <c r="F31" s="150"/>
      <c r="G31" s="128">
        <f>'Pauta2-2T'!AD4</f>
        <v>0</v>
      </c>
      <c r="H31" s="221"/>
      <c r="I31" s="222"/>
      <c r="J31" s="222"/>
      <c r="K31" s="223"/>
    </row>
    <row r="32" spans="1:11" ht="21.6" thickBot="1" x14ac:dyDescent="0.4">
      <c r="A32" s="14">
        <f>'Pauta1-2T'!AE4</f>
        <v>0</v>
      </c>
      <c r="B32" s="135"/>
      <c r="C32" s="149"/>
      <c r="D32" s="149"/>
      <c r="E32" s="149"/>
      <c r="F32" s="150"/>
      <c r="G32" s="128">
        <f>'Pauta2-2T'!AE4</f>
        <v>0</v>
      </c>
      <c r="H32" s="221"/>
      <c r="I32" s="222"/>
      <c r="J32" s="222"/>
      <c r="K32" s="223"/>
    </row>
    <row r="33" spans="1:11" ht="21.6" thickBot="1" x14ac:dyDescent="0.4">
      <c r="A33" s="14">
        <f>'Pauta1-2T'!AF4</f>
        <v>0</v>
      </c>
      <c r="B33" s="135"/>
      <c r="C33" s="149"/>
      <c r="D33" s="149"/>
      <c r="E33" s="149"/>
      <c r="F33" s="150"/>
      <c r="G33" s="128">
        <f>'Pauta2-2T'!AF4</f>
        <v>0</v>
      </c>
      <c r="H33" s="221"/>
      <c r="I33" s="222"/>
      <c r="J33" s="222"/>
      <c r="K33" s="223"/>
    </row>
    <row r="34" spans="1:11" ht="21.6" thickBot="1" x14ac:dyDescent="0.4">
      <c r="A34" s="14">
        <f>'Pauta1-2T'!AG4</f>
        <v>0</v>
      </c>
      <c r="B34" s="135"/>
      <c r="C34" s="149"/>
      <c r="D34" s="149"/>
      <c r="E34" s="149"/>
      <c r="F34" s="150"/>
      <c r="G34" s="128">
        <f>'Pauta2-2T'!AG4</f>
        <v>0</v>
      </c>
      <c r="H34" s="221"/>
      <c r="I34" s="222"/>
      <c r="J34" s="222"/>
      <c r="K34" s="223"/>
    </row>
    <row r="35" spans="1:11" ht="21.6" thickBot="1" x14ac:dyDescent="0.4">
      <c r="A35" s="14">
        <f>'Pauta1-2T'!AH4</f>
        <v>0</v>
      </c>
      <c r="B35" s="134"/>
      <c r="C35" s="152"/>
      <c r="D35" s="152"/>
      <c r="E35" s="152"/>
      <c r="F35" s="153"/>
      <c r="G35" s="128">
        <f>'Pauta2-2T'!AH4</f>
        <v>0</v>
      </c>
      <c r="H35" s="221"/>
      <c r="I35" s="222"/>
      <c r="J35" s="222"/>
      <c r="K35" s="223"/>
    </row>
    <row r="36" spans="1:11" ht="21.6" thickBot="1" x14ac:dyDescent="0.3">
      <c r="A36" s="14">
        <f>'Pauta1-2T'!AI4</f>
        <v>0</v>
      </c>
      <c r="B36" s="151"/>
      <c r="C36" s="152"/>
      <c r="D36" s="152"/>
      <c r="E36" s="152"/>
      <c r="F36" s="153"/>
      <c r="G36" s="128">
        <f>'Pauta2-2T'!AI4</f>
        <v>0</v>
      </c>
      <c r="H36" s="221"/>
      <c r="I36" s="222"/>
      <c r="J36" s="222"/>
      <c r="K36" s="223"/>
    </row>
    <row r="37" spans="1:11" ht="21.6" thickBot="1" x14ac:dyDescent="0.3">
      <c r="A37" s="14">
        <f>'Pauta1-2T'!AJ4</f>
        <v>0</v>
      </c>
      <c r="B37" s="151"/>
      <c r="C37" s="152"/>
      <c r="D37" s="152"/>
      <c r="E37" s="152"/>
      <c r="F37" s="153"/>
      <c r="G37" s="128">
        <f>'Pauta2-2T'!AJ4</f>
        <v>0</v>
      </c>
      <c r="H37" s="221"/>
      <c r="I37" s="222"/>
      <c r="J37" s="222"/>
      <c r="K37" s="223"/>
    </row>
    <row r="38" spans="1:11" ht="21.6" thickBot="1" x14ac:dyDescent="0.3">
      <c r="A38" s="14">
        <f>'Pauta1-2T'!AK4</f>
        <v>0</v>
      </c>
      <c r="B38" s="151"/>
      <c r="C38" s="152"/>
      <c r="D38" s="152"/>
      <c r="E38" s="152"/>
      <c r="F38" s="153"/>
      <c r="G38" s="128">
        <f>'Pauta2-2T'!AK4</f>
        <v>0</v>
      </c>
      <c r="H38" s="221"/>
      <c r="I38" s="222"/>
      <c r="J38" s="222"/>
      <c r="K38" s="223"/>
    </row>
    <row r="39" spans="1:11" ht="21.6" thickBot="1" x14ac:dyDescent="0.3">
      <c r="A39" s="14">
        <f>'Pauta1-2T'!AL4</f>
        <v>0</v>
      </c>
      <c r="B39" s="151"/>
      <c r="C39" s="152"/>
      <c r="D39" s="152"/>
      <c r="E39" s="152"/>
      <c r="F39" s="153"/>
      <c r="G39" s="128">
        <f>'Pauta2-2T'!AL4</f>
        <v>0</v>
      </c>
      <c r="H39" s="221"/>
      <c r="I39" s="222"/>
      <c r="J39" s="222"/>
      <c r="K39" s="223"/>
    </row>
    <row r="40" spans="1:11" ht="21.6" thickBot="1" x14ac:dyDescent="0.3">
      <c r="A40" s="14">
        <f>'Pauta1-2T'!AM4</f>
        <v>0</v>
      </c>
      <c r="B40" s="151"/>
      <c r="C40" s="152"/>
      <c r="D40" s="152"/>
      <c r="E40" s="152"/>
      <c r="F40" s="153"/>
      <c r="G40" s="128">
        <f>'Pauta2-2T'!AM4</f>
        <v>0</v>
      </c>
      <c r="H40" s="221"/>
      <c r="I40" s="222"/>
      <c r="J40" s="222"/>
      <c r="K40" s="223"/>
    </row>
    <row r="41" spans="1:11" ht="21.6" thickBot="1" x14ac:dyDescent="0.3">
      <c r="A41" s="14">
        <f>'Pauta1-2T'!AN4</f>
        <v>0</v>
      </c>
      <c r="B41" s="151"/>
      <c r="C41" s="152"/>
      <c r="D41" s="152"/>
      <c r="E41" s="152"/>
      <c r="F41" s="153"/>
      <c r="G41" s="128">
        <f>'Pauta2-2T'!AN4</f>
        <v>0</v>
      </c>
      <c r="H41" s="221"/>
      <c r="I41" s="222"/>
      <c r="J41" s="222"/>
      <c r="K41" s="223"/>
    </row>
    <row r="42" spans="1:11" ht="21.6" thickBot="1" x14ac:dyDescent="0.3">
      <c r="A42" s="14">
        <f>'Pauta1-2T'!AO4</f>
        <v>0</v>
      </c>
      <c r="B42" s="151"/>
      <c r="C42" s="152"/>
      <c r="D42" s="152"/>
      <c r="E42" s="152"/>
      <c r="F42" s="153"/>
      <c r="G42" s="128">
        <f>'Pauta2-2T'!AO4</f>
        <v>0</v>
      </c>
      <c r="H42" s="221"/>
      <c r="I42" s="222"/>
      <c r="J42" s="222"/>
      <c r="K42" s="223"/>
    </row>
    <row r="43" spans="1:11" ht="21.6" thickBot="1" x14ac:dyDescent="0.3">
      <c r="A43" s="14">
        <f>'Pauta1-2T'!AP4</f>
        <v>0</v>
      </c>
      <c r="B43" s="244"/>
      <c r="C43" s="245"/>
      <c r="D43" s="245"/>
      <c r="E43" s="245"/>
      <c r="F43" s="246"/>
      <c r="G43" s="128">
        <f>'Pauta2-2T'!AP4</f>
        <v>0</v>
      </c>
      <c r="H43" s="221"/>
      <c r="I43" s="222"/>
      <c r="J43" s="222"/>
      <c r="K43" s="223"/>
    </row>
    <row r="44" spans="1:11" ht="18" thickBot="1" x14ac:dyDescent="0.3">
      <c r="A44" s="226" t="s">
        <v>12</v>
      </c>
      <c r="B44" s="227"/>
      <c r="C44" s="227"/>
      <c r="D44" s="227"/>
      <c r="E44" s="227"/>
      <c r="F44" s="227"/>
      <c r="G44" s="227"/>
      <c r="H44" s="227"/>
      <c r="I44" s="227"/>
      <c r="J44" s="227"/>
      <c r="K44" s="228"/>
    </row>
    <row r="45" spans="1:11" ht="18" thickBot="1" x14ac:dyDescent="0.3">
      <c r="A45" s="218"/>
      <c r="B45" s="219"/>
      <c r="C45" s="219"/>
      <c r="D45" s="219"/>
      <c r="E45" s="219"/>
      <c r="F45" s="219"/>
      <c r="G45" s="219"/>
      <c r="H45" s="219"/>
      <c r="I45" s="219"/>
      <c r="J45" s="219"/>
      <c r="K45" s="220"/>
    </row>
    <row r="46" spans="1:11" ht="18" thickBot="1" x14ac:dyDescent="0.3">
      <c r="A46" s="218"/>
      <c r="B46" s="219"/>
      <c r="C46" s="219"/>
      <c r="D46" s="219"/>
      <c r="E46" s="219"/>
      <c r="F46" s="219"/>
      <c r="G46" s="219"/>
      <c r="H46" s="219"/>
      <c r="I46" s="219"/>
      <c r="J46" s="219"/>
      <c r="K46" s="220"/>
    </row>
    <row r="47" spans="1:11" ht="18" thickBot="1" x14ac:dyDescent="0.3">
      <c r="A47" s="218"/>
      <c r="B47" s="219"/>
      <c r="C47" s="219"/>
      <c r="D47" s="219"/>
      <c r="E47" s="219"/>
      <c r="F47" s="219"/>
      <c r="G47" s="219"/>
      <c r="H47" s="219"/>
      <c r="I47" s="219"/>
      <c r="J47" s="219"/>
      <c r="K47" s="220"/>
    </row>
    <row r="48" spans="1:11" ht="18" thickBot="1" x14ac:dyDescent="0.3">
      <c r="A48" s="218"/>
      <c r="B48" s="219"/>
      <c r="C48" s="219"/>
      <c r="D48" s="219"/>
      <c r="E48" s="219"/>
      <c r="F48" s="219"/>
      <c r="G48" s="219"/>
      <c r="H48" s="219"/>
      <c r="I48" s="219"/>
      <c r="J48" s="219"/>
      <c r="K48" s="220"/>
    </row>
    <row r="49" spans="1:11" ht="18" thickBot="1" x14ac:dyDescent="0.3">
      <c r="A49" s="218"/>
      <c r="B49" s="219"/>
      <c r="C49" s="219"/>
      <c r="D49" s="219"/>
      <c r="E49" s="219"/>
      <c r="F49" s="219"/>
      <c r="G49" s="219"/>
      <c r="H49" s="219"/>
      <c r="I49" s="219"/>
      <c r="J49" s="219"/>
      <c r="K49" s="220"/>
    </row>
    <row r="50" spans="1:11" ht="18" thickBot="1" x14ac:dyDescent="0.3">
      <c r="A50" s="218"/>
      <c r="B50" s="219"/>
      <c r="C50" s="219"/>
      <c r="D50" s="219"/>
      <c r="E50" s="219"/>
      <c r="F50" s="219"/>
      <c r="G50" s="219"/>
      <c r="H50" s="219"/>
      <c r="I50" s="219"/>
      <c r="J50" s="219"/>
      <c r="K50" s="220"/>
    </row>
    <row r="51" spans="1:11" ht="18" thickBot="1" x14ac:dyDescent="0.3">
      <c r="A51" s="218"/>
      <c r="B51" s="219"/>
      <c r="C51" s="219"/>
      <c r="D51" s="219"/>
      <c r="E51" s="219"/>
      <c r="F51" s="219"/>
      <c r="G51" s="219"/>
      <c r="H51" s="219"/>
      <c r="I51" s="219"/>
      <c r="J51" s="219"/>
      <c r="K51" s="220"/>
    </row>
    <row r="52" spans="1:11" ht="18" thickBot="1" x14ac:dyDescent="0.3">
      <c r="A52" s="218"/>
      <c r="B52" s="219"/>
      <c r="C52" s="219"/>
      <c r="D52" s="219"/>
      <c r="E52" s="219"/>
      <c r="F52" s="219"/>
      <c r="G52" s="219"/>
      <c r="H52" s="219"/>
      <c r="I52" s="219"/>
      <c r="J52" s="219"/>
      <c r="K52" s="220"/>
    </row>
    <row r="53" spans="1:11" ht="18" thickBot="1" x14ac:dyDescent="0.3">
      <c r="A53" s="218"/>
      <c r="B53" s="219"/>
      <c r="C53" s="219"/>
      <c r="D53" s="219"/>
      <c r="E53" s="219"/>
      <c r="F53" s="219"/>
      <c r="G53" s="219"/>
      <c r="H53" s="219"/>
      <c r="I53" s="219"/>
      <c r="J53" s="219"/>
      <c r="K53" s="220"/>
    </row>
    <row r="54" spans="1:11" ht="18" thickBot="1" x14ac:dyDescent="0.3">
      <c r="A54" s="218"/>
      <c r="B54" s="219"/>
      <c r="C54" s="219"/>
      <c r="D54" s="219"/>
      <c r="E54" s="219"/>
      <c r="F54" s="219"/>
      <c r="G54" s="219"/>
      <c r="H54" s="219"/>
      <c r="I54" s="219"/>
      <c r="J54" s="219"/>
      <c r="K54" s="220"/>
    </row>
    <row r="55" spans="1:11" ht="18" thickBot="1" x14ac:dyDescent="0.3">
      <c r="A55" s="218"/>
      <c r="B55" s="219"/>
      <c r="C55" s="219"/>
      <c r="D55" s="219"/>
      <c r="E55" s="219"/>
      <c r="F55" s="219"/>
      <c r="G55" s="219"/>
      <c r="H55" s="219"/>
      <c r="I55" s="219"/>
      <c r="J55" s="219"/>
      <c r="K55" s="220"/>
    </row>
    <row r="56" spans="1:11" ht="18" thickBot="1" x14ac:dyDescent="0.3">
      <c r="A56" s="218"/>
      <c r="B56" s="219"/>
      <c r="C56" s="219"/>
      <c r="D56" s="219"/>
      <c r="E56" s="219"/>
      <c r="F56" s="219"/>
      <c r="G56" s="219"/>
      <c r="H56" s="219"/>
      <c r="I56" s="219"/>
      <c r="J56" s="219"/>
      <c r="K56" s="220"/>
    </row>
    <row r="57" spans="1:11" ht="18" thickBot="1" x14ac:dyDescent="0.3">
      <c r="A57" s="218"/>
      <c r="B57" s="219"/>
      <c r="C57" s="219"/>
      <c r="D57" s="219"/>
      <c r="E57" s="219"/>
      <c r="F57" s="219"/>
      <c r="G57" s="219"/>
      <c r="H57" s="219"/>
      <c r="I57" s="219"/>
      <c r="J57" s="219"/>
      <c r="K57" s="220"/>
    </row>
    <row r="58" spans="1:11" ht="18" thickBot="1" x14ac:dyDescent="0.3">
      <c r="A58" s="218"/>
      <c r="B58" s="219"/>
      <c r="C58" s="219"/>
      <c r="D58" s="219"/>
      <c r="E58" s="219"/>
      <c r="F58" s="219"/>
      <c r="G58" s="219"/>
      <c r="H58" s="219"/>
      <c r="I58" s="219"/>
      <c r="J58" s="219"/>
      <c r="K58" s="220"/>
    </row>
    <row r="59" spans="1:11" ht="18" thickBot="1" x14ac:dyDescent="0.3">
      <c r="A59" s="218"/>
      <c r="B59" s="219"/>
      <c r="C59" s="219"/>
      <c r="D59" s="219"/>
      <c r="E59" s="219"/>
      <c r="F59" s="219"/>
      <c r="G59" s="219"/>
      <c r="H59" s="219"/>
      <c r="I59" s="219"/>
      <c r="J59" s="219"/>
      <c r="K59" s="220"/>
    </row>
    <row r="60" spans="1:11" ht="18" thickBot="1" x14ac:dyDescent="0.3">
      <c r="A60" s="218"/>
      <c r="B60" s="219"/>
      <c r="C60" s="219"/>
      <c r="D60" s="219"/>
      <c r="E60" s="219"/>
      <c r="F60" s="219"/>
      <c r="G60" s="219"/>
      <c r="H60" s="219"/>
      <c r="I60" s="219"/>
      <c r="J60" s="219"/>
      <c r="K60" s="220"/>
    </row>
    <row r="61" spans="1:11" ht="18" thickBot="1" x14ac:dyDescent="0.3">
      <c r="A61" s="218"/>
      <c r="B61" s="219"/>
      <c r="C61" s="219"/>
      <c r="D61" s="219"/>
      <c r="E61" s="219"/>
      <c r="F61" s="219"/>
      <c r="G61" s="219"/>
      <c r="H61" s="219"/>
      <c r="I61" s="219"/>
      <c r="J61" s="219"/>
      <c r="K61" s="220"/>
    </row>
    <row r="62" spans="1:11" ht="18" thickBot="1" x14ac:dyDescent="0.3">
      <c r="A62" s="218"/>
      <c r="B62" s="219"/>
      <c r="C62" s="219"/>
      <c r="D62" s="219"/>
      <c r="E62" s="219"/>
      <c r="F62" s="219"/>
      <c r="G62" s="219"/>
      <c r="H62" s="219"/>
      <c r="I62" s="219"/>
      <c r="J62" s="219"/>
      <c r="K62" s="220"/>
    </row>
    <row r="63" spans="1:11" ht="18" thickBot="1" x14ac:dyDescent="0.3">
      <c r="A63" s="218"/>
      <c r="B63" s="219"/>
      <c r="C63" s="219"/>
      <c r="D63" s="219"/>
      <c r="E63" s="219"/>
      <c r="F63" s="219"/>
      <c r="G63" s="219"/>
      <c r="H63" s="219"/>
      <c r="I63" s="219"/>
      <c r="J63" s="219"/>
      <c r="K63" s="220"/>
    </row>
    <row r="64" spans="1:11" ht="18" thickBot="1" x14ac:dyDescent="0.3">
      <c r="A64" s="218"/>
      <c r="B64" s="219"/>
      <c r="C64" s="219"/>
      <c r="D64" s="219"/>
      <c r="E64" s="219"/>
      <c r="F64" s="219"/>
      <c r="G64" s="219"/>
      <c r="H64" s="219"/>
      <c r="I64" s="219"/>
      <c r="J64" s="219"/>
      <c r="K64" s="220"/>
    </row>
    <row r="65" spans="1:21" ht="18" thickBot="1" x14ac:dyDescent="0.3">
      <c r="A65" s="218"/>
      <c r="B65" s="219"/>
      <c r="C65" s="219"/>
      <c r="D65" s="219"/>
      <c r="E65" s="219"/>
      <c r="F65" s="219"/>
      <c r="G65" s="219"/>
      <c r="H65" s="219"/>
      <c r="I65" s="219"/>
      <c r="J65" s="219"/>
      <c r="K65" s="220"/>
    </row>
    <row r="66" spans="1:21" ht="18" thickBot="1" x14ac:dyDescent="0.3">
      <c r="A66" s="218"/>
      <c r="B66" s="219"/>
      <c r="C66" s="219"/>
      <c r="D66" s="219"/>
      <c r="E66" s="219"/>
      <c r="F66" s="219"/>
      <c r="G66" s="219"/>
      <c r="H66" s="219"/>
      <c r="I66" s="219"/>
      <c r="J66" s="219"/>
      <c r="K66" s="220"/>
    </row>
    <row r="67" spans="1:21" ht="18" thickBot="1" x14ac:dyDescent="0.3">
      <c r="A67" s="218"/>
      <c r="B67" s="219"/>
      <c r="C67" s="219"/>
      <c r="D67" s="219"/>
      <c r="E67" s="219"/>
      <c r="F67" s="219"/>
      <c r="G67" s="219"/>
      <c r="H67" s="219"/>
      <c r="I67" s="219"/>
      <c r="J67" s="219"/>
      <c r="K67" s="220"/>
    </row>
    <row r="68" spans="1:21" ht="18" thickBot="1" x14ac:dyDescent="0.3">
      <c r="A68" s="218"/>
      <c r="B68" s="219"/>
      <c r="C68" s="219"/>
      <c r="D68" s="219"/>
      <c r="E68" s="219"/>
      <c r="F68" s="219"/>
      <c r="G68" s="219"/>
      <c r="H68" s="219"/>
      <c r="I68" s="219"/>
      <c r="J68" s="219"/>
      <c r="K68" s="220"/>
    </row>
    <row r="69" spans="1:21" ht="21" x14ac:dyDescent="0.4">
      <c r="A69" s="56" t="s">
        <v>63</v>
      </c>
      <c r="B69" s="229">
        <f ca="1">TODAY()</f>
        <v>42878</v>
      </c>
      <c r="C69" s="229"/>
      <c r="D69" s="52"/>
      <c r="E69" s="52"/>
      <c r="F69" s="53"/>
      <c r="G69" s="53"/>
      <c r="H69" s="53"/>
      <c r="I69" s="53"/>
      <c r="J69" s="25"/>
      <c r="K69" s="57"/>
      <c r="L69" s="25"/>
      <c r="M69" s="25"/>
      <c r="N69" s="25"/>
      <c r="O69" s="25"/>
      <c r="P69" s="25"/>
      <c r="Q69" s="25"/>
      <c r="R69" s="25"/>
      <c r="S69" s="25"/>
      <c r="T69" s="25"/>
      <c r="U69" s="25"/>
    </row>
    <row r="70" spans="1:21" ht="18.600000000000001" thickBot="1" x14ac:dyDescent="0.4">
      <c r="A70" s="21" t="s">
        <v>61</v>
      </c>
      <c r="B70" s="21"/>
      <c r="C70" s="22"/>
      <c r="D70" s="22"/>
      <c r="E70" s="22"/>
      <c r="F70" s="224" t="s">
        <v>60</v>
      </c>
      <c r="G70" s="224"/>
      <c r="H70" s="224"/>
      <c r="I70" s="224"/>
      <c r="J70" s="22"/>
      <c r="K70" s="58" t="s">
        <v>62</v>
      </c>
      <c r="L70" s="225"/>
      <c r="M70" s="225"/>
      <c r="N70" s="225"/>
      <c r="O70" s="225"/>
      <c r="P70" s="102"/>
      <c r="Q70" s="27"/>
      <c r="R70" s="27"/>
      <c r="S70" s="27"/>
      <c r="T70" s="27"/>
      <c r="U70" s="27"/>
    </row>
    <row r="71" spans="1:21" x14ac:dyDescent="0.25">
      <c r="L71" s="55"/>
      <c r="M71" s="55"/>
      <c r="N71" s="55"/>
      <c r="O71" s="55"/>
      <c r="P71" s="55"/>
      <c r="Q71" s="55"/>
      <c r="R71" s="55"/>
      <c r="S71" s="55"/>
      <c r="T71" s="55"/>
      <c r="U71" s="55"/>
    </row>
    <row r="72" spans="1:21" x14ac:dyDescent="0.25">
      <c r="L72" s="55"/>
      <c r="M72" s="55"/>
      <c r="N72" s="55"/>
      <c r="O72" s="55"/>
      <c r="P72" s="55"/>
      <c r="Q72" s="55"/>
    </row>
    <row r="75" spans="1:21" x14ac:dyDescent="0.25">
      <c r="C75" s="51"/>
    </row>
  </sheetData>
  <mergeCells count="88">
    <mergeCell ref="B18:F18"/>
    <mergeCell ref="B19:F19"/>
    <mergeCell ref="B15:F15"/>
    <mergeCell ref="H6:K6"/>
    <mergeCell ref="H7:K7"/>
    <mergeCell ref="H8:K8"/>
    <mergeCell ref="H9:K9"/>
    <mergeCell ref="H10:K10"/>
    <mergeCell ref="H11:K11"/>
    <mergeCell ref="H17:K17"/>
    <mergeCell ref="B13:F13"/>
    <mergeCell ref="B8:F8"/>
    <mergeCell ref="B9:F9"/>
    <mergeCell ref="B16:F16"/>
    <mergeCell ref="B17:F17"/>
    <mergeCell ref="A2:A3"/>
    <mergeCell ref="B2:F3"/>
    <mergeCell ref="G2:G3"/>
    <mergeCell ref="H2:K3"/>
    <mergeCell ref="H4:K4"/>
    <mergeCell ref="B4:F4"/>
    <mergeCell ref="H23:K23"/>
    <mergeCell ref="H12:K12"/>
    <mergeCell ref="H13:K13"/>
    <mergeCell ref="H14:K14"/>
    <mergeCell ref="H15:K15"/>
    <mergeCell ref="H16:K16"/>
    <mergeCell ref="A57:K57"/>
    <mergeCell ref="A68:K68"/>
    <mergeCell ref="B69:C69"/>
    <mergeCell ref="F70:I70"/>
    <mergeCell ref="L70:O70"/>
    <mergeCell ref="A64:K64"/>
    <mergeCell ref="A65:K65"/>
    <mergeCell ref="A66:K66"/>
    <mergeCell ref="A67:K67"/>
    <mergeCell ref="A58:K58"/>
    <mergeCell ref="A59:K59"/>
    <mergeCell ref="A60:K60"/>
    <mergeCell ref="A61:K61"/>
    <mergeCell ref="A62:K62"/>
    <mergeCell ref="A63:K63"/>
    <mergeCell ref="B5:F5"/>
    <mergeCell ref="B21:F21"/>
    <mergeCell ref="B22:F22"/>
    <mergeCell ref="H30:K30"/>
    <mergeCell ref="H31:K31"/>
    <mergeCell ref="B20:F20"/>
    <mergeCell ref="H5:K5"/>
    <mergeCell ref="B6:F6"/>
    <mergeCell ref="B10:F10"/>
    <mergeCell ref="H28:K28"/>
    <mergeCell ref="H29:K29"/>
    <mergeCell ref="H18:K18"/>
    <mergeCell ref="H19:K19"/>
    <mergeCell ref="H20:K20"/>
    <mergeCell ref="H21:K21"/>
    <mergeCell ref="H22:K22"/>
    <mergeCell ref="H32:K32"/>
    <mergeCell ref="H33:K33"/>
    <mergeCell ref="H43:K43"/>
    <mergeCell ref="A44:K44"/>
    <mergeCell ref="H24:K24"/>
    <mergeCell ref="H25:K25"/>
    <mergeCell ref="H26:K26"/>
    <mergeCell ref="H27:K27"/>
    <mergeCell ref="B43:F43"/>
    <mergeCell ref="H34:K34"/>
    <mergeCell ref="H35:K35"/>
    <mergeCell ref="H36:K36"/>
    <mergeCell ref="H37:K37"/>
    <mergeCell ref="H38:K38"/>
    <mergeCell ref="H39:K39"/>
    <mergeCell ref="H40:K40"/>
    <mergeCell ref="H41:K41"/>
    <mergeCell ref="H42:K42"/>
    <mergeCell ref="A51:K51"/>
    <mergeCell ref="A52:K52"/>
    <mergeCell ref="A53:K53"/>
    <mergeCell ref="A54:K54"/>
    <mergeCell ref="A55:K55"/>
    <mergeCell ref="A56:K56"/>
    <mergeCell ref="A45:K45"/>
    <mergeCell ref="A46:K46"/>
    <mergeCell ref="A47:K47"/>
    <mergeCell ref="A48:K48"/>
    <mergeCell ref="A49:K49"/>
    <mergeCell ref="A50:K50"/>
  </mergeCells>
  <conditionalFormatting sqref="A4:A6">
    <cfRule type="cellIs" dxfId="24" priority="3" operator="equal">
      <formula>0/jan/1900</formula>
    </cfRule>
  </conditionalFormatting>
  <conditionalFormatting sqref="A7:A43">
    <cfRule type="cellIs" dxfId="23" priority="2" operator="equal">
      <formula>0/jan/1900</formula>
    </cfRule>
  </conditionalFormatting>
  <conditionalFormatting sqref="G4:G43">
    <cfRule type="cellIs" dxfId="22" priority="1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BC56"/>
  <sheetViews>
    <sheetView view="pageBreakPreview" zoomScale="70" zoomScaleNormal="75" zoomScaleSheetLayoutView="70" workbookViewId="0">
      <pane xSplit="2" ySplit="6" topLeftCell="C7" activePane="bottomRight" state="frozen"/>
      <selection activeCell="AX14" sqref="AX14"/>
      <selection pane="topRight" activeCell="AX14" sqref="AX14"/>
      <selection pane="bottomLeft" activeCell="AX14" sqref="AX14"/>
      <selection pane="bottomRight" activeCell="B53" sqref="B53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0" t="s">
        <v>65</v>
      </c>
      <c r="B1" s="201"/>
      <c r="C1" s="206" t="s">
        <v>8</v>
      </c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7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f>'Pauta1-3T'!AC1</f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16" t="s">
        <v>56</v>
      </c>
      <c r="B2" s="216"/>
      <c r="C2" s="97" t="s">
        <v>15</v>
      </c>
      <c r="D2" s="80"/>
      <c r="E2" s="91"/>
      <c r="F2" s="94" t="str">
        <f>'Pauta1-3T'!F2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'Pauta1-3T'!U2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04" t="s">
        <v>3</v>
      </c>
      <c r="AS2" s="205"/>
      <c r="AT2" s="205"/>
      <c r="AU2" s="205"/>
      <c r="AV2" s="203" t="s">
        <v>9</v>
      </c>
      <c r="AW2" s="199" t="s">
        <v>4</v>
      </c>
      <c r="AX2" s="198" t="s">
        <v>5</v>
      </c>
      <c r="AY2" s="198" t="s">
        <v>7</v>
      </c>
      <c r="AZ2" s="76" t="s">
        <v>7</v>
      </c>
    </row>
    <row r="3" spans="1:55" s="5" customFormat="1" ht="24.9" customHeight="1" x14ac:dyDescent="0.25">
      <c r="A3" s="208" t="s">
        <v>16</v>
      </c>
      <c r="B3" s="208"/>
      <c r="C3" s="98">
        <v>41</v>
      </c>
      <c r="D3" s="82">
        <v>42</v>
      </c>
      <c r="E3" s="82">
        <v>43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AQ6+'Pauta1-3T'!AQ6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3"/>
      <c r="AW3" s="199"/>
      <c r="AX3" s="198"/>
      <c r="AY3" s="198"/>
      <c r="AZ3" s="76"/>
    </row>
    <row r="4" spans="1:55" s="5" customFormat="1" ht="50.1" customHeight="1" x14ac:dyDescent="0.25">
      <c r="A4" s="208"/>
      <c r="B4" s="208"/>
      <c r="C4" s="211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212"/>
      <c r="AC4" s="212"/>
      <c r="AD4" s="212"/>
      <c r="AE4" s="212"/>
      <c r="AF4" s="212"/>
      <c r="AG4" s="212"/>
      <c r="AH4" s="212"/>
      <c r="AI4" s="212"/>
      <c r="AJ4" s="212"/>
      <c r="AK4" s="212"/>
      <c r="AL4" s="212"/>
      <c r="AM4" s="212"/>
      <c r="AN4" s="212"/>
      <c r="AO4" s="212"/>
      <c r="AP4" s="212"/>
      <c r="AQ4" s="217" t="s">
        <v>0</v>
      </c>
      <c r="AR4" s="85"/>
      <c r="AS4" s="85"/>
      <c r="AT4" s="85"/>
      <c r="AU4" s="85"/>
      <c r="AV4" s="203"/>
      <c r="AW4" s="199"/>
      <c r="AX4" s="198"/>
      <c r="AY4" s="198"/>
      <c r="AZ4" s="76"/>
    </row>
    <row r="5" spans="1:55" s="5" customFormat="1" ht="24.9" customHeight="1" thickBot="1" x14ac:dyDescent="0.4">
      <c r="A5" s="209" t="s">
        <v>1</v>
      </c>
      <c r="B5" s="209" t="s">
        <v>2</v>
      </c>
      <c r="C5" s="211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2"/>
      <c r="AD5" s="212"/>
      <c r="AE5" s="212"/>
      <c r="AF5" s="212"/>
      <c r="AG5" s="212"/>
      <c r="AH5" s="212"/>
      <c r="AI5" s="212"/>
      <c r="AJ5" s="212"/>
      <c r="AK5" s="212"/>
      <c r="AL5" s="212"/>
      <c r="AM5" s="212"/>
      <c r="AN5" s="212"/>
      <c r="AO5" s="212"/>
      <c r="AP5" s="212"/>
      <c r="AQ5" s="217"/>
      <c r="AR5" s="106" t="s">
        <v>52</v>
      </c>
      <c r="AS5" s="107" t="s">
        <v>55</v>
      </c>
      <c r="AT5" s="106" t="s">
        <v>53</v>
      </c>
      <c r="AU5" s="106" t="s">
        <v>54</v>
      </c>
      <c r="AV5" s="203"/>
      <c r="AW5" s="199"/>
      <c r="AX5" s="198"/>
      <c r="AY5" s="198"/>
      <c r="AZ5" s="76"/>
    </row>
    <row r="6" spans="1:55" s="5" customFormat="1" ht="24.9" customHeight="1" thickBot="1" x14ac:dyDescent="0.3">
      <c r="A6" s="209"/>
      <c r="B6" s="209"/>
      <c r="C6" s="211"/>
      <c r="D6" s="212"/>
      <c r="E6" s="212"/>
      <c r="F6" s="212"/>
      <c r="G6" s="212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  <c r="AC6" s="212"/>
      <c r="AD6" s="212"/>
      <c r="AE6" s="212"/>
      <c r="AF6" s="212"/>
      <c r="AG6" s="212"/>
      <c r="AH6" s="212"/>
      <c r="AI6" s="212"/>
      <c r="AJ6" s="212"/>
      <c r="AK6" s="212"/>
      <c r="AL6" s="212"/>
      <c r="AM6" s="212"/>
      <c r="AN6" s="212"/>
      <c r="AO6" s="212"/>
      <c r="AP6" s="212"/>
      <c r="AQ6" s="105">
        <f>COUNT(C4:AP4)</f>
        <v>0</v>
      </c>
      <c r="AR6" s="111"/>
      <c r="AS6" s="112"/>
      <c r="AT6" s="112"/>
      <c r="AU6" s="113"/>
      <c r="AV6" s="247"/>
      <c r="AW6" s="199"/>
      <c r="AX6" s="198"/>
      <c r="AY6" s="198"/>
      <c r="AZ6" s="77"/>
    </row>
    <row r="7" spans="1:55" s="5" customFormat="1" ht="24.9" customHeight="1" thickBot="1" x14ac:dyDescent="0.45">
      <c r="A7" s="60">
        <v>1</v>
      </c>
      <c r="B7" s="61" t="str">
        <f>'Pauta2-1T '!B7</f>
        <v>ARIELY GARCIA DA SILVA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03">
        <f>COUNTIF(C7:AP7,"f")</f>
        <v>0</v>
      </c>
      <c r="AR7" s="108"/>
      <c r="AS7" s="109"/>
      <c r="AT7" s="110"/>
      <c r="AU7" s="109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'Pauta2-1T '!B8</f>
        <v>ATHOS HENRIQUE PINTO DEOCLECIO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03">
        <f t="shared" ref="AQ8:AQ56" si="0">COUNTIF(C8:AP8,"f")</f>
        <v>0</v>
      </c>
      <c r="AR8" s="63"/>
      <c r="AS8" s="64"/>
      <c r="AT8" s="66"/>
      <c r="AU8" s="64"/>
      <c r="AV8" s="67"/>
      <c r="AW8" s="65">
        <f t="shared" ref="AW8:AW56" si="1">SUM(AR8,AT8,AU8)+SUM(MAX(AS8,AV8))</f>
        <v>0</v>
      </c>
      <c r="AX8" s="64"/>
      <c r="AY8" s="65">
        <f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'Pauta2-1T '!B9</f>
        <v xml:space="preserve">BRENO DE PAULA ANDRADE 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03">
        <f t="shared" si="0"/>
        <v>0</v>
      </c>
      <c r="AR9" s="63"/>
      <c r="AS9" s="64"/>
      <c r="AT9" s="68"/>
      <c r="AU9" s="64"/>
      <c r="AV9" s="67"/>
      <c r="AW9" s="65">
        <f t="shared" si="1"/>
        <v>0</v>
      </c>
      <c r="AX9" s="64"/>
      <c r="AY9" s="65">
        <f>INT(AZ9)+IF(AZ9-INT(AZ9)&lt;0.25,0,IF(AZ9-INT(AZ9)&lt;0.5,0,1))</f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9">
        <v>4</v>
      </c>
      <c r="B10" s="61" t="str">
        <f>'Pauta2-1T '!B10</f>
        <v>BRENO RODRIGUES E SILVA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03">
        <f t="shared" si="0"/>
        <v>0</v>
      </c>
      <c r="AR10" s="63"/>
      <c r="AS10" s="64"/>
      <c r="AT10" s="68"/>
      <c r="AU10" s="70"/>
      <c r="AV10" s="71"/>
      <c r="AW10" s="65">
        <f t="shared" si="1"/>
        <v>0</v>
      </c>
      <c r="AX10" s="64"/>
      <c r="AY10" s="65">
        <f>INT(AZ10)+IF(AZ10-INT(AZ10)&lt;0.25,0,IF(AZ10-INT(AZ10)&lt;0.5,0,1))</f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'Pauta2-1T '!B11</f>
        <v>BRUNNELLY LAYSA DOS SANTOS BARROS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03">
        <f t="shared" si="0"/>
        <v>0</v>
      </c>
      <c r="AR11" s="72"/>
      <c r="AS11" s="64"/>
      <c r="AT11" s="72"/>
      <c r="AU11" s="72"/>
      <c r="AV11" s="72"/>
      <c r="AW11" s="65">
        <f t="shared" si="1"/>
        <v>0</v>
      </c>
      <c r="AX11" s="64"/>
      <c r="AY11" s="65">
        <f t="shared" ref="AY11:AY56" si="2">INT(AZ11)+IF(AZ11-INT(AZ11)&lt;0.25,0,IF(AZ11-INT(AZ11)&lt;0.5,0,1))</f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'Pauta2-1T '!B12</f>
        <v>CARLOS EDUARDO TORRES SOARES DA CRUZ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03">
        <f t="shared" si="0"/>
        <v>0</v>
      </c>
      <c r="AR12" s="63"/>
      <c r="AS12" s="64"/>
      <c r="AT12" s="66"/>
      <c r="AU12" s="64"/>
      <c r="AV12" s="67"/>
      <c r="AW12" s="65">
        <f t="shared" si="1"/>
        <v>0</v>
      </c>
      <c r="AX12" s="64"/>
      <c r="AY12" s="65">
        <f t="shared" si="2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'Pauta2-1T '!B13</f>
        <v>CHARLES DOS SANTOS JUNIOR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03">
        <f t="shared" si="0"/>
        <v>0</v>
      </c>
      <c r="AR13" s="63"/>
      <c r="AS13" s="64"/>
      <c r="AT13" s="66"/>
      <c r="AU13" s="64"/>
      <c r="AV13" s="67"/>
      <c r="AW13" s="65">
        <f t="shared" si="1"/>
        <v>0</v>
      </c>
      <c r="AX13" s="64"/>
      <c r="AY13" s="65">
        <f t="shared" si="2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'Pauta2-1T '!B14</f>
        <v>CHRISTOPHER DAMASIO PEREIRA TORQUATO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03">
        <f t="shared" si="0"/>
        <v>0</v>
      </c>
      <c r="AR14" s="63"/>
      <c r="AS14" s="64"/>
      <c r="AT14" s="66"/>
      <c r="AU14" s="64"/>
      <c r="AV14" s="67"/>
      <c r="AW14" s="65">
        <f t="shared" si="1"/>
        <v>0</v>
      </c>
      <c r="AX14" s="64"/>
      <c r="AY14" s="65">
        <f t="shared" si="2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'Pauta2-1T '!B15</f>
        <v>CLARYSSE ALESSANDRA SANTOS CRUZ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03">
        <f t="shared" si="0"/>
        <v>0</v>
      </c>
      <c r="AR15" s="63"/>
      <c r="AS15" s="64"/>
      <c r="AT15" s="66"/>
      <c r="AU15" s="73"/>
      <c r="AV15" s="74"/>
      <c r="AW15" s="65">
        <f t="shared" si="1"/>
        <v>0</v>
      </c>
      <c r="AX15" s="64"/>
      <c r="AY15" s="65">
        <f t="shared" si="2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'Pauta2-1T '!B16</f>
        <v>DEBORA FERNANDA LOPES FERNANDES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03">
        <f t="shared" si="0"/>
        <v>0</v>
      </c>
      <c r="AR16" s="63"/>
      <c r="AS16" s="64"/>
      <c r="AT16" s="66"/>
      <c r="AU16" s="73"/>
      <c r="AV16" s="74"/>
      <c r="AW16" s="65">
        <f t="shared" si="1"/>
        <v>0</v>
      </c>
      <c r="AX16" s="64"/>
      <c r="AY16" s="65">
        <f t="shared" si="2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'Pauta2-1T '!B17</f>
        <v>DOUGLAS HENDRIEL DOS SANTOS GONÇALVES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03">
        <f t="shared" si="0"/>
        <v>0</v>
      </c>
      <c r="AR17" s="72"/>
      <c r="AS17" s="64"/>
      <c r="AT17" s="72"/>
      <c r="AU17" s="72"/>
      <c r="AV17" s="72"/>
      <c r="AW17" s="65">
        <f t="shared" si="1"/>
        <v>0</v>
      </c>
      <c r="AX17" s="64"/>
      <c r="AY17" s="65">
        <f t="shared" si="2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'Pauta2-1T '!B18</f>
        <v>EDGARD FERREIRA GOMES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03">
        <f t="shared" si="0"/>
        <v>0</v>
      </c>
      <c r="AR18" s="63"/>
      <c r="AS18" s="64"/>
      <c r="AT18" s="66"/>
      <c r="AU18" s="64"/>
      <c r="AV18" s="67"/>
      <c r="AW18" s="65">
        <f t="shared" si="1"/>
        <v>0</v>
      </c>
      <c r="AX18" s="64"/>
      <c r="AY18" s="65">
        <f t="shared" si="2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'Pauta2-1T '!B19</f>
        <v>EDIVANI ALVES FERREIRA JUNIOR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03">
        <f t="shared" si="0"/>
        <v>0</v>
      </c>
      <c r="AR19" s="63"/>
      <c r="AS19" s="64"/>
      <c r="AT19" s="66"/>
      <c r="AU19" s="64"/>
      <c r="AV19" s="67"/>
      <c r="AW19" s="65">
        <f t="shared" si="1"/>
        <v>0</v>
      </c>
      <c r="AX19" s="64"/>
      <c r="AY19" s="65">
        <f t="shared" si="2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'Pauta2-1T '!B20</f>
        <v>FABIANO BARBOSA PEREIRA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03">
        <f t="shared" si="0"/>
        <v>0</v>
      </c>
      <c r="AR20" s="63"/>
      <c r="AS20" s="64"/>
      <c r="AT20" s="66"/>
      <c r="AU20" s="64"/>
      <c r="AV20" s="67"/>
      <c r="AW20" s="65">
        <f t="shared" si="1"/>
        <v>0</v>
      </c>
      <c r="AX20" s="64"/>
      <c r="AY20" s="65">
        <f t="shared" si="2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'Pauta2-1T '!B21</f>
        <v>GABRIELLY TEIXEIRA XAVIER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03">
        <f t="shared" si="0"/>
        <v>0</v>
      </c>
      <c r="AR21" s="63"/>
      <c r="AS21" s="64"/>
      <c r="AT21" s="66"/>
      <c r="AU21" s="64"/>
      <c r="AV21" s="67"/>
      <c r="AW21" s="65">
        <f t="shared" si="1"/>
        <v>0</v>
      </c>
      <c r="AX21" s="64"/>
      <c r="AY21" s="65">
        <f t="shared" si="2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'Pauta2-1T '!B22</f>
        <v>GUILHERME GONÇALVES ROSA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03">
        <f t="shared" si="0"/>
        <v>0</v>
      </c>
      <c r="AR22" s="63"/>
      <c r="AS22" s="64"/>
      <c r="AT22" s="66"/>
      <c r="AU22" s="64"/>
      <c r="AV22" s="67"/>
      <c r="AW22" s="65">
        <f t="shared" si="1"/>
        <v>0</v>
      </c>
      <c r="AX22" s="64"/>
      <c r="AY22" s="65">
        <f t="shared" si="2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'Pauta2-1T '!B23</f>
        <v>GUILHERME HENRIQUE EUZEBIO DA SILVA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03">
        <f t="shared" si="0"/>
        <v>0</v>
      </c>
      <c r="AR23" s="63"/>
      <c r="AS23" s="64"/>
      <c r="AT23" s="66"/>
      <c r="AU23" s="64"/>
      <c r="AV23" s="67"/>
      <c r="AW23" s="65">
        <f t="shared" si="1"/>
        <v>0</v>
      </c>
      <c r="AX23" s="64"/>
      <c r="AY23" s="65">
        <f t="shared" si="2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'Pauta2-1T '!B24</f>
        <v>GUILHERME LOPES SALATI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03">
        <f>COUNTIF(C24:AP24,"f")</f>
        <v>0</v>
      </c>
      <c r="AR24" s="63"/>
      <c r="AS24" s="64"/>
      <c r="AT24" s="66"/>
      <c r="AU24" s="73"/>
      <c r="AV24" s="74"/>
      <c r="AW24" s="65">
        <f t="shared" si="1"/>
        <v>0</v>
      </c>
      <c r="AX24" s="64"/>
      <c r="AY24" s="65">
        <f t="shared" si="2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'Pauta2-1T '!B25</f>
        <v>GUSTAVO SOARES GUEZ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03">
        <f t="shared" si="0"/>
        <v>0</v>
      </c>
      <c r="AR25" s="63"/>
      <c r="AS25" s="64"/>
      <c r="AT25" s="66"/>
      <c r="AU25" s="64"/>
      <c r="AV25" s="67"/>
      <c r="AW25" s="65">
        <f t="shared" si="1"/>
        <v>0</v>
      </c>
      <c r="AX25" s="64"/>
      <c r="AY25" s="65">
        <f t="shared" si="2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'Pauta2-1T '!B26</f>
        <v>JESSYKA SILVA SANTOS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03">
        <f t="shared" si="0"/>
        <v>0</v>
      </c>
      <c r="AR26" s="63"/>
      <c r="AS26" s="64"/>
      <c r="AT26" s="66"/>
      <c r="AU26" s="74"/>
      <c r="AV26" s="74"/>
      <c r="AW26" s="65">
        <f t="shared" si="1"/>
        <v>0</v>
      </c>
      <c r="AX26" s="64"/>
      <c r="AY26" s="65">
        <f t="shared" si="2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'Pauta2-1T '!B27</f>
        <v>JOÃO MARTINS ROSA JÚNIOR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03">
        <f t="shared" si="0"/>
        <v>0</v>
      </c>
      <c r="AR27" s="63"/>
      <c r="AS27" s="64"/>
      <c r="AT27" s="66"/>
      <c r="AU27" s="64"/>
      <c r="AV27" s="67"/>
      <c r="AW27" s="65">
        <f t="shared" si="1"/>
        <v>0</v>
      </c>
      <c r="AX27" s="64"/>
      <c r="AY27" s="65">
        <f t="shared" si="2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'Pauta2-1T '!B28</f>
        <v>JOÃO PEDRO CARVALHO BISPO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03">
        <f>COUNTIF(C28:AP28,"f")</f>
        <v>0</v>
      </c>
      <c r="AR28" s="63"/>
      <c r="AS28" s="64"/>
      <c r="AT28" s="66"/>
      <c r="AU28" s="64"/>
      <c r="AV28" s="67"/>
      <c r="AW28" s="65">
        <f t="shared" si="1"/>
        <v>0</v>
      </c>
      <c r="AX28" s="64"/>
      <c r="AY28" s="65">
        <f t="shared" si="2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'Pauta2-1T '!B29</f>
        <v>JÚLIO CÉSAR FONSECA E CASTRO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03">
        <f t="shared" si="0"/>
        <v>0</v>
      </c>
      <c r="AR29" s="63"/>
      <c r="AS29" s="64"/>
      <c r="AT29" s="66"/>
      <c r="AU29" s="64"/>
      <c r="AV29" s="67"/>
      <c r="AW29" s="65">
        <f t="shared" si="1"/>
        <v>0</v>
      </c>
      <c r="AX29" s="64"/>
      <c r="AY29" s="65">
        <f t="shared" si="2"/>
        <v>0</v>
      </c>
      <c r="AZ29" s="59">
        <f t="shared" si="3"/>
        <v>0</v>
      </c>
      <c r="BA29" s="12"/>
      <c r="BB29" s="9"/>
      <c r="BC29" s="9"/>
    </row>
    <row r="30" spans="1:55" ht="24.9" customHeight="1" thickBot="1" x14ac:dyDescent="0.45">
      <c r="A30" s="60">
        <v>24</v>
      </c>
      <c r="B30" s="61" t="str">
        <f>'Pauta2-1T '!B30</f>
        <v>KEVEN PEREIRA LEITE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03">
        <f>COUNTIF(C30:AP30,"f")</f>
        <v>0</v>
      </c>
      <c r="AR30" s="63"/>
      <c r="AS30" s="64"/>
      <c r="AT30" s="66"/>
      <c r="AU30" s="64"/>
      <c r="AV30" s="67"/>
      <c r="AW30" s="65">
        <f t="shared" si="1"/>
        <v>0</v>
      </c>
      <c r="AX30" s="64"/>
      <c r="AY30" s="65">
        <f t="shared" si="2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'Pauta2-1T '!B31</f>
        <v>LARISSA ALVES SENA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03">
        <f t="shared" si="0"/>
        <v>0</v>
      </c>
      <c r="AR31" s="63"/>
      <c r="AS31" s="64"/>
      <c r="AT31" s="66"/>
      <c r="AU31" s="64"/>
      <c r="AV31" s="67"/>
      <c r="AW31" s="65">
        <f t="shared" si="1"/>
        <v>0</v>
      </c>
      <c r="AX31" s="64"/>
      <c r="AY31" s="65">
        <f t="shared" si="2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'Pauta2-1T '!B32</f>
        <v>LEANDRO AMARAL SEZINI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03">
        <f>COUNTIF(C32:AP32,"f")</f>
        <v>0</v>
      </c>
      <c r="AR32" s="63"/>
      <c r="AS32" s="64"/>
      <c r="AT32" s="66"/>
      <c r="AU32" s="64"/>
      <c r="AV32" s="67"/>
      <c r="AW32" s="65">
        <f t="shared" si="1"/>
        <v>0</v>
      </c>
      <c r="AX32" s="64"/>
      <c r="AY32" s="65">
        <f t="shared" si="2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'Pauta2-1T '!B33</f>
        <v>LISANDRA OLIVEIRA SANTOS DE JESUS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03">
        <f t="shared" si="0"/>
        <v>0</v>
      </c>
      <c r="AR33" s="63"/>
      <c r="AS33" s="64"/>
      <c r="AT33" s="66"/>
      <c r="AU33" s="64"/>
      <c r="AV33" s="67"/>
      <c r="AW33" s="65">
        <f t="shared" si="1"/>
        <v>0</v>
      </c>
      <c r="AX33" s="64"/>
      <c r="AY33" s="65">
        <f t="shared" si="2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'Pauta2-1T '!B34</f>
        <v>LÍVIA MARTINS PINHEIRO SAMPAIO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03">
        <f t="shared" si="0"/>
        <v>0</v>
      </c>
      <c r="AR34" s="63"/>
      <c r="AS34" s="64"/>
      <c r="AT34" s="66"/>
      <c r="AU34" s="64"/>
      <c r="AV34" s="67"/>
      <c r="AW34" s="65">
        <f t="shared" si="1"/>
        <v>0</v>
      </c>
      <c r="AX34" s="64"/>
      <c r="AY34" s="65">
        <f t="shared" si="2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'Pauta2-1T '!B35</f>
        <v>LUAN LEITE DOS SANTOS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03">
        <f t="shared" si="0"/>
        <v>0</v>
      </c>
      <c r="AR35" s="63"/>
      <c r="AS35" s="64"/>
      <c r="AT35" s="66"/>
      <c r="AU35" s="64"/>
      <c r="AV35" s="67"/>
      <c r="AW35" s="65">
        <f t="shared" si="1"/>
        <v>0</v>
      </c>
      <c r="AX35" s="64"/>
      <c r="AY35" s="65">
        <f t="shared" si="2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'Pauta2-1T '!B36</f>
        <v>LUCAS ARAUJO DE LIMA PIONA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03">
        <f t="shared" si="0"/>
        <v>0</v>
      </c>
      <c r="AR36" s="63"/>
      <c r="AS36" s="64"/>
      <c r="AT36" s="66"/>
      <c r="AU36" s="64"/>
      <c r="AV36" s="67"/>
      <c r="AW36" s="65">
        <f t="shared" si="1"/>
        <v>0</v>
      </c>
      <c r="AX36" s="64"/>
      <c r="AY36" s="65">
        <f t="shared" si="2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'Pauta2-1T '!B37</f>
        <v>LUCAS DE OLIVEIRA PASSOS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03">
        <f t="shared" si="0"/>
        <v>0</v>
      </c>
      <c r="AR37" s="63"/>
      <c r="AS37" s="64"/>
      <c r="AT37" s="66"/>
      <c r="AU37" s="64"/>
      <c r="AV37" s="67"/>
      <c r="AW37" s="65">
        <f t="shared" si="1"/>
        <v>0</v>
      </c>
      <c r="AX37" s="64"/>
      <c r="AY37" s="65">
        <f t="shared" si="2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'Pauta2-1T '!B38</f>
        <v>LUCAS MONTEIRO MARTINS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03">
        <f t="shared" si="0"/>
        <v>0</v>
      </c>
      <c r="AR38" s="63"/>
      <c r="AS38" s="64"/>
      <c r="AT38" s="66"/>
      <c r="AU38" s="64"/>
      <c r="AV38" s="67"/>
      <c r="AW38" s="65">
        <f t="shared" si="1"/>
        <v>0</v>
      </c>
      <c r="AX38" s="64"/>
      <c r="AY38" s="65">
        <f t="shared" si="2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 t="str">
        <f>'Pauta2-1T '!B39</f>
        <v>LUIZ FELLYPE KOFFLER RODRIGUES NUNES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03">
        <f t="shared" si="0"/>
        <v>0</v>
      </c>
      <c r="AR39" s="63"/>
      <c r="AS39" s="64"/>
      <c r="AT39" s="66"/>
      <c r="AU39" s="64"/>
      <c r="AV39" s="67"/>
      <c r="AW39" s="65">
        <f t="shared" si="1"/>
        <v>0</v>
      </c>
      <c r="AX39" s="64"/>
      <c r="AY39" s="65">
        <f t="shared" si="2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 t="str">
        <f>'Pauta2-1T '!B40</f>
        <v>MATEUS VARGAS FRAGA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03">
        <f t="shared" si="0"/>
        <v>0</v>
      </c>
      <c r="AR40" s="63"/>
      <c r="AS40" s="64"/>
      <c r="AT40" s="66"/>
      <c r="AU40" s="64"/>
      <c r="AV40" s="67"/>
      <c r="AW40" s="65">
        <f t="shared" si="1"/>
        <v>0</v>
      </c>
      <c r="AX40" s="64"/>
      <c r="AY40" s="65">
        <f t="shared" si="2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 t="str">
        <f>'Pauta2-1T '!B41</f>
        <v>MATHEUS CALDAS SILVA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03">
        <f t="shared" si="0"/>
        <v>0</v>
      </c>
      <c r="AR41" s="63"/>
      <c r="AS41" s="64"/>
      <c r="AT41" s="66"/>
      <c r="AU41" s="64"/>
      <c r="AV41" s="67"/>
      <c r="AW41" s="65">
        <f t="shared" si="1"/>
        <v>0</v>
      </c>
      <c r="AX41" s="64"/>
      <c r="AY41" s="65">
        <f t="shared" si="2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 t="str">
        <f>'Pauta2-1T '!B42</f>
        <v>MATHEUS DE MATTOS CORDEIRO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03">
        <f t="shared" si="0"/>
        <v>0</v>
      </c>
      <c r="AR42" s="63"/>
      <c r="AS42" s="64"/>
      <c r="AT42" s="66"/>
      <c r="AU42" s="64"/>
      <c r="AV42" s="67"/>
      <c r="AW42" s="65">
        <f t="shared" si="1"/>
        <v>0</v>
      </c>
      <c r="AX42" s="64"/>
      <c r="AY42" s="65">
        <f t="shared" si="2"/>
        <v>0</v>
      </c>
      <c r="AZ42" s="59">
        <f t="shared" si="3"/>
        <v>0</v>
      </c>
      <c r="BA42" s="12"/>
    </row>
    <row r="43" spans="1:53" ht="24.9" customHeight="1" thickBot="1" x14ac:dyDescent="0.45">
      <c r="A43" s="60">
        <v>37</v>
      </c>
      <c r="B43" s="61" t="str">
        <f>'Pauta2-1T '!B43</f>
        <v>MAYK ANTONIO SALES ALVES (GÊMEO)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03">
        <f t="shared" si="0"/>
        <v>0</v>
      </c>
      <c r="AR43" s="63"/>
      <c r="AS43" s="64"/>
      <c r="AT43" s="66"/>
      <c r="AU43" s="64"/>
      <c r="AV43" s="67"/>
      <c r="AW43" s="65">
        <f t="shared" si="1"/>
        <v>0</v>
      </c>
      <c r="AX43" s="64"/>
      <c r="AY43" s="65">
        <f t="shared" si="2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 t="str">
        <f>'Pauta2-1T '!B44</f>
        <v>NATANAEL DA SILVA CORDEIRO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03">
        <f t="shared" si="0"/>
        <v>0</v>
      </c>
      <c r="AR44" s="63"/>
      <c r="AS44" s="64"/>
      <c r="AT44" s="66"/>
      <c r="AU44" s="64"/>
      <c r="AV44" s="67"/>
      <c r="AW44" s="65">
        <f t="shared" si="1"/>
        <v>0</v>
      </c>
      <c r="AX44" s="64"/>
      <c r="AY44" s="65">
        <f t="shared" si="2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 t="str">
        <f>'Pauta2-1T '!B45</f>
        <v>RIKELME CAVALCANTE DA SILVA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03">
        <f t="shared" si="0"/>
        <v>0</v>
      </c>
      <c r="AR45" s="63"/>
      <c r="AS45" s="64"/>
      <c r="AT45" s="66"/>
      <c r="AU45" s="64"/>
      <c r="AV45" s="67"/>
      <c r="AW45" s="65">
        <f t="shared" si="1"/>
        <v>0</v>
      </c>
      <c r="AX45" s="64"/>
      <c r="AY45" s="65">
        <f t="shared" si="2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 t="str">
        <f>'Pauta2-1T '!B46</f>
        <v>SULAMITA ROCHA DOS SANTOS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03">
        <f t="shared" si="0"/>
        <v>0</v>
      </c>
      <c r="AR46" s="63"/>
      <c r="AS46" s="64"/>
      <c r="AT46" s="66"/>
      <c r="AU46" s="64"/>
      <c r="AV46" s="67"/>
      <c r="AW46" s="65">
        <f t="shared" si="1"/>
        <v>0</v>
      </c>
      <c r="AX46" s="64"/>
      <c r="AY46" s="65">
        <f t="shared" si="2"/>
        <v>0</v>
      </c>
      <c r="AZ46" s="59">
        <f t="shared" si="3"/>
        <v>0</v>
      </c>
      <c r="BA46" s="12"/>
    </row>
    <row r="47" spans="1:53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03">
        <f t="shared" si="0"/>
        <v>0</v>
      </c>
      <c r="AR47" s="63"/>
      <c r="AS47" s="64"/>
      <c r="AT47" s="66"/>
      <c r="AU47" s="64"/>
      <c r="AV47" s="67"/>
      <c r="AW47" s="65">
        <f t="shared" si="1"/>
        <v>0</v>
      </c>
      <c r="AX47" s="64"/>
      <c r="AY47" s="65">
        <f t="shared" si="2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65">
        <f t="shared" si="1"/>
        <v>0</v>
      </c>
      <c r="AX48" s="64"/>
      <c r="AY48" s="65">
        <f t="shared" si="2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65">
        <f t="shared" si="1"/>
        <v>0</v>
      </c>
      <c r="AX49" s="64"/>
      <c r="AY49" s="65">
        <f t="shared" si="2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61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65">
        <f t="shared" si="1"/>
        <v>0</v>
      </c>
      <c r="AX50" s="64"/>
      <c r="AY50" s="65">
        <f t="shared" si="2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61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65">
        <f t="shared" si="1"/>
        <v>0</v>
      </c>
      <c r="AX51" s="64"/>
      <c r="AY51" s="65">
        <f t="shared" si="2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75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03">
        <f t="shared" si="0"/>
        <v>0</v>
      </c>
      <c r="AR52" s="63"/>
      <c r="AS52" s="64"/>
      <c r="AT52" s="66"/>
      <c r="AU52" s="64"/>
      <c r="AV52" s="67"/>
      <c r="AW52" s="65">
        <f t="shared" si="1"/>
        <v>0</v>
      </c>
      <c r="AX52" s="64"/>
      <c r="AY52" s="65">
        <f t="shared" si="2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75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03">
        <f t="shared" si="0"/>
        <v>0</v>
      </c>
      <c r="AR53" s="63"/>
      <c r="AS53" s="64"/>
      <c r="AT53" s="66"/>
      <c r="AU53" s="64"/>
      <c r="AV53" s="67"/>
      <c r="AW53" s="65">
        <f t="shared" si="1"/>
        <v>0</v>
      </c>
      <c r="AX53" s="64"/>
      <c r="AY53" s="65">
        <f t="shared" si="2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75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03">
        <f t="shared" si="0"/>
        <v>0</v>
      </c>
      <c r="AR54" s="63"/>
      <c r="AS54" s="64"/>
      <c r="AT54" s="66"/>
      <c r="AU54" s="64"/>
      <c r="AV54" s="67"/>
      <c r="AW54" s="65">
        <f t="shared" si="1"/>
        <v>0</v>
      </c>
      <c r="AX54" s="64"/>
      <c r="AY54" s="65">
        <f t="shared" si="2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75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03">
        <f t="shared" si="0"/>
        <v>0</v>
      </c>
      <c r="AR55" s="63"/>
      <c r="AS55" s="64"/>
      <c r="AT55" s="66"/>
      <c r="AU55" s="64"/>
      <c r="AV55" s="67"/>
      <c r="AW55" s="65">
        <f t="shared" si="1"/>
        <v>0</v>
      </c>
      <c r="AX55" s="64"/>
      <c r="AY55" s="65">
        <f t="shared" si="2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75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03">
        <f t="shared" si="0"/>
        <v>0</v>
      </c>
      <c r="AR56" s="63"/>
      <c r="AS56" s="64"/>
      <c r="AT56" s="66"/>
      <c r="AU56" s="64"/>
      <c r="AV56" s="67"/>
      <c r="AW56" s="65">
        <f t="shared" si="1"/>
        <v>0</v>
      </c>
      <c r="AX56" s="64"/>
      <c r="AY56" s="65">
        <f t="shared" si="2"/>
        <v>0</v>
      </c>
      <c r="AZ56" s="59">
        <f t="shared" si="3"/>
        <v>0</v>
      </c>
      <c r="BA56" s="12"/>
    </row>
  </sheetData>
  <sheetProtection algorithmName="SHA-512" hashValue="JN88EU58GpdaMK+Z08kIbMV0Kuw285Sm7PzVKGBl+epI1DrHwpHyDLvMXx8bjIgJmCF/Pa9heHZZq2VR14FO9Q==" saltValue="wzvmfkPIg5T1i4UrsB8aWw==" spinCount="100000" sheet="1" objects="1" scenarios="1"/>
  <mergeCells count="52"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B5:B6"/>
    <mergeCell ref="T4:T6"/>
    <mergeCell ref="U4:U6"/>
    <mergeCell ref="V4:V6"/>
    <mergeCell ref="P4:P6"/>
    <mergeCell ref="Q4:Q6"/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</mergeCells>
  <conditionalFormatting sqref="AY7:AY56">
    <cfRule type="cellIs" dxfId="21" priority="1" operator="equal">
      <formula>0</formula>
    </cfRule>
    <cfRule type="cellIs" dxfId="20" priority="4" operator="lessThan">
      <formula>18</formula>
    </cfRule>
  </conditionalFormatting>
  <conditionalFormatting sqref="AW7:AW56">
    <cfRule type="cellIs" dxfId="19" priority="3" operator="equal">
      <formula>0</formula>
    </cfRule>
  </conditionalFormatting>
  <conditionalFormatting sqref="AQ7:AQ56">
    <cfRule type="cellIs" dxfId="18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AZ56"/>
  <sheetViews>
    <sheetView view="pageBreakPreview" zoomScale="55" zoomScaleNormal="75" zoomScaleSheetLayoutView="55" workbookViewId="0">
      <pane xSplit="2" ySplit="6" topLeftCell="C39" activePane="bottomRight" state="frozen"/>
      <selection activeCell="AX14" sqref="AX14"/>
      <selection pane="topRight" activeCell="AX14" sqref="AX14"/>
      <selection pane="bottomLeft" activeCell="AX14" sqref="AX14"/>
      <selection pane="bottomRight" activeCell="Y51" sqref="Y51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16384" width="9.109375" style="10"/>
  </cols>
  <sheetData>
    <row r="1" spans="1:52" s="5" customFormat="1" ht="35.1" customHeight="1" x14ac:dyDescent="0.45">
      <c r="A1" s="200" t="s">
        <v>65</v>
      </c>
      <c r="B1" s="201"/>
      <c r="C1" s="206" t="s">
        <v>8</v>
      </c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7"/>
      <c r="P1" s="1" t="s">
        <v>14</v>
      </c>
      <c r="Q1" s="2"/>
      <c r="R1" s="2"/>
      <c r="S1" s="2"/>
      <c r="T1" s="13"/>
      <c r="U1" s="170">
        <f>AP3</f>
        <v>40</v>
      </c>
      <c r="V1" s="3"/>
      <c r="W1" s="2" t="s">
        <v>13</v>
      </c>
      <c r="X1" s="2"/>
      <c r="Y1" s="2"/>
      <c r="Z1" s="2"/>
      <c r="AA1" s="2"/>
      <c r="AB1" s="2"/>
      <c r="AC1" s="156">
        <v>40</v>
      </c>
      <c r="AD1" s="2"/>
      <c r="AE1" s="2"/>
      <c r="AF1" s="2"/>
      <c r="AG1" s="2" t="s">
        <v>19</v>
      </c>
      <c r="AH1" s="2"/>
      <c r="AI1" s="2"/>
      <c r="AJ1" s="36">
        <f>AC1-U1</f>
        <v>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</row>
    <row r="2" spans="1:52" s="5" customFormat="1" ht="35.1" customHeight="1" x14ac:dyDescent="0.25">
      <c r="A2" s="253" t="str">
        <f>'Pauta1-1T'!A2:B2</f>
        <v>1ªM1EMIELE</v>
      </c>
      <c r="B2" s="253"/>
      <c r="C2" s="97" t="s">
        <v>15</v>
      </c>
      <c r="D2" s="80"/>
      <c r="E2" s="91"/>
      <c r="F2" s="94" t="str">
        <f>'Pauta1-1T'!A2:F11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'Pauta1-1T'!U2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51" t="s">
        <v>3</v>
      </c>
      <c r="AS2" s="252"/>
      <c r="AT2" s="252"/>
      <c r="AU2" s="252"/>
      <c r="AV2" s="204"/>
      <c r="AW2" s="199" t="s">
        <v>4</v>
      </c>
      <c r="AX2" s="198" t="s">
        <v>5</v>
      </c>
      <c r="AY2" s="198" t="s">
        <v>7</v>
      </c>
      <c r="AZ2" s="76" t="s">
        <v>7</v>
      </c>
    </row>
    <row r="3" spans="1:52" s="5" customFormat="1" ht="24.9" customHeight="1" x14ac:dyDescent="0.25">
      <c r="A3" s="208" t="s">
        <v>70</v>
      </c>
      <c r="B3" s="208"/>
      <c r="C3" s="98">
        <v>1</v>
      </c>
      <c r="D3" s="82">
        <v>2</v>
      </c>
      <c r="E3" s="82">
        <v>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COUNT(C4:AO4)+'Pauta2-3T'!AQ6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90" t="s">
        <v>6</v>
      </c>
      <c r="AW3" s="199"/>
      <c r="AX3" s="198"/>
      <c r="AY3" s="198"/>
      <c r="AZ3" s="76"/>
    </row>
    <row r="4" spans="1:52" s="5" customFormat="1" ht="50.1" customHeight="1" x14ac:dyDescent="0.25">
      <c r="A4" s="208"/>
      <c r="B4" s="208"/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48"/>
      <c r="R4" s="248"/>
      <c r="S4" s="248"/>
      <c r="T4" s="248"/>
      <c r="U4" s="248"/>
      <c r="V4" s="248"/>
      <c r="W4" s="242"/>
      <c r="X4" s="242"/>
      <c r="Y4" s="242"/>
      <c r="Z4" s="242"/>
      <c r="AA4" s="242"/>
      <c r="AB4" s="242"/>
      <c r="AC4" s="242"/>
      <c r="AD4" s="242"/>
      <c r="AE4" s="242"/>
      <c r="AF4" s="242"/>
      <c r="AG4" s="242"/>
      <c r="AH4" s="242"/>
      <c r="AI4" s="242"/>
      <c r="AJ4" s="242"/>
      <c r="AK4" s="242"/>
      <c r="AL4" s="242"/>
      <c r="AM4" s="242"/>
      <c r="AN4" s="242"/>
      <c r="AO4" s="242"/>
      <c r="AP4" s="242"/>
      <c r="AQ4" s="197" t="s">
        <v>0</v>
      </c>
      <c r="AR4" s="133"/>
      <c r="AS4" s="133"/>
      <c r="AT4" s="133"/>
      <c r="AU4" s="133"/>
      <c r="AV4" s="154"/>
      <c r="AW4" s="199"/>
      <c r="AX4" s="198"/>
      <c r="AY4" s="198"/>
      <c r="AZ4" s="76"/>
    </row>
    <row r="5" spans="1:52" s="5" customFormat="1" ht="24.9" customHeight="1" thickBot="1" x14ac:dyDescent="0.45">
      <c r="A5" s="209" t="s">
        <v>1</v>
      </c>
      <c r="B5" s="209" t="s">
        <v>2</v>
      </c>
      <c r="C5" s="249"/>
      <c r="D5" s="24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49"/>
      <c r="R5" s="249"/>
      <c r="S5" s="249"/>
      <c r="T5" s="249"/>
      <c r="U5" s="249"/>
      <c r="V5" s="249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42"/>
      <c r="AO5" s="242"/>
      <c r="AP5" s="242"/>
      <c r="AQ5" s="197"/>
      <c r="AR5" s="84" t="s">
        <v>52</v>
      </c>
      <c r="AS5" s="194" t="s">
        <v>75</v>
      </c>
      <c r="AT5" s="84" t="s">
        <v>53</v>
      </c>
      <c r="AU5" s="84" t="s">
        <v>54</v>
      </c>
      <c r="AV5" s="114" t="s">
        <v>68</v>
      </c>
      <c r="AW5" s="199"/>
      <c r="AX5" s="198"/>
      <c r="AY5" s="198"/>
      <c r="AZ5" s="76"/>
    </row>
    <row r="6" spans="1:52" s="5" customFormat="1" ht="24.9" customHeight="1" thickBot="1" x14ac:dyDescent="0.3">
      <c r="A6" s="209"/>
      <c r="B6" s="209"/>
      <c r="C6" s="250"/>
      <c r="D6" s="250"/>
      <c r="E6" s="250"/>
      <c r="F6" s="250"/>
      <c r="G6" s="250"/>
      <c r="H6" s="250"/>
      <c r="I6" s="250"/>
      <c r="J6" s="250"/>
      <c r="K6" s="250"/>
      <c r="L6" s="250"/>
      <c r="M6" s="250"/>
      <c r="N6" s="250"/>
      <c r="O6" s="250"/>
      <c r="P6" s="250"/>
      <c r="Q6" s="250"/>
      <c r="R6" s="250"/>
      <c r="S6" s="250"/>
      <c r="T6" s="250"/>
      <c r="U6" s="250"/>
      <c r="V6" s="250"/>
      <c r="W6" s="242"/>
      <c r="X6" s="242"/>
      <c r="Y6" s="242"/>
      <c r="Z6" s="242"/>
      <c r="AA6" s="242"/>
      <c r="AB6" s="242"/>
      <c r="AC6" s="242"/>
      <c r="AD6" s="242"/>
      <c r="AE6" s="242"/>
      <c r="AF6" s="242"/>
      <c r="AG6" s="242"/>
      <c r="AH6" s="242"/>
      <c r="AI6" s="242"/>
      <c r="AJ6" s="242"/>
      <c r="AK6" s="242"/>
      <c r="AL6" s="242"/>
      <c r="AM6" s="242"/>
      <c r="AN6" s="242"/>
      <c r="AO6" s="242"/>
      <c r="AP6" s="242"/>
      <c r="AQ6" s="105">
        <f>COUNT(C4:AP4)</f>
        <v>0</v>
      </c>
      <c r="AR6" s="111"/>
      <c r="AS6" s="112">
        <v>10</v>
      </c>
      <c r="AT6" s="112"/>
      <c r="AU6" s="113"/>
      <c r="AV6" s="113"/>
      <c r="AW6" s="199"/>
      <c r="AX6" s="198"/>
      <c r="AY6" s="198"/>
      <c r="AZ6" s="77"/>
    </row>
    <row r="7" spans="1:52" s="5" customFormat="1" ht="24.6" customHeight="1" thickBot="1" x14ac:dyDescent="0.45">
      <c r="A7" s="60">
        <v>1</v>
      </c>
      <c r="B7" s="61" t="str">
        <f>'Pauta1-1T'!B7</f>
        <v>ARIELY GARCIA DA SILVA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81">
        <f t="shared" ref="AQ7:AQ56" si="0">COUNTIF(C7:AP7,"f")</f>
        <v>0</v>
      </c>
      <c r="AR7" s="182"/>
      <c r="AS7" s="182"/>
      <c r="AT7" s="110"/>
      <c r="AU7" s="182"/>
      <c r="AV7" s="183"/>
      <c r="AW7" s="184">
        <f>SUM(AR7:AV7)</f>
        <v>0</v>
      </c>
      <c r="AX7" s="130"/>
      <c r="AY7" s="185">
        <f>INT(AZ7)+IF(AZ7-INT(AZ7)&lt;0.25,0,IF(AZ7-INT(AZ7)&lt;0.5,0,1))</f>
        <v>0</v>
      </c>
      <c r="AZ7" s="59">
        <f>LARGE(AW7:AX7,1)</f>
        <v>0</v>
      </c>
    </row>
    <row r="8" spans="1:52" s="5" customFormat="1" ht="24.9" customHeight="1" thickBot="1" x14ac:dyDescent="0.45">
      <c r="A8" s="60">
        <v>2</v>
      </c>
      <c r="B8" s="61" t="str">
        <f>'Pauta1-1T'!B8</f>
        <v>ATHOS HENRIQUE PINTO DEOCLECIO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81">
        <f t="shared" si="0"/>
        <v>0</v>
      </c>
      <c r="AR8" s="62"/>
      <c r="AS8" s="62"/>
      <c r="AT8" s="62"/>
      <c r="AU8" s="62"/>
      <c r="AV8" s="62"/>
      <c r="AW8" s="184">
        <f t="shared" ref="AW8:AW56" si="1">SUM(AR8:AV8)</f>
        <v>0</v>
      </c>
      <c r="AX8" s="130"/>
      <c r="AY8" s="185">
        <f t="shared" ref="AY8:AY56" si="2">INT(AZ8)+IF(AZ8-INT(AZ8)&lt;0.25,0,IF(AZ8-INT(AZ8)&lt;0.5,0,1))</f>
        <v>0</v>
      </c>
      <c r="AZ8" s="59">
        <f>LARGE(AW8:AX8,1)</f>
        <v>0</v>
      </c>
    </row>
    <row r="9" spans="1:52" s="5" customFormat="1" ht="24.9" customHeight="1" thickBot="1" x14ac:dyDescent="0.45">
      <c r="A9" s="60">
        <v>3</v>
      </c>
      <c r="B9" s="61" t="str">
        <f>'Pauta1-1T'!B9</f>
        <v xml:space="preserve">BRENO DE PAULA ANDRADE 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81">
        <f t="shared" si="0"/>
        <v>0</v>
      </c>
      <c r="AR9" s="130"/>
      <c r="AS9" s="70"/>
      <c r="AT9" s="167"/>
      <c r="AU9" s="70"/>
      <c r="AV9" s="180"/>
      <c r="AW9" s="184">
        <f t="shared" si="1"/>
        <v>0</v>
      </c>
      <c r="AX9" s="130"/>
      <c r="AY9" s="185">
        <f t="shared" si="2"/>
        <v>0</v>
      </c>
      <c r="AZ9" s="59">
        <f>LARGE(AW9:AX9,1)</f>
        <v>0</v>
      </c>
    </row>
    <row r="10" spans="1:52" s="6" customFormat="1" ht="24.9" customHeight="1" thickBot="1" x14ac:dyDescent="0.45">
      <c r="A10" s="60">
        <v>4</v>
      </c>
      <c r="B10" s="61" t="str">
        <f>'Pauta1-1T'!B10</f>
        <v>BRENO RODRIGUES E SILVA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81">
        <f t="shared" si="0"/>
        <v>0</v>
      </c>
      <c r="AR10" s="130"/>
      <c r="AS10" s="70"/>
      <c r="AT10" s="167"/>
      <c r="AU10" s="70"/>
      <c r="AV10" s="180"/>
      <c r="AW10" s="184">
        <f t="shared" si="1"/>
        <v>0</v>
      </c>
      <c r="AX10" s="130"/>
      <c r="AY10" s="185">
        <f t="shared" si="2"/>
        <v>0</v>
      </c>
      <c r="AZ10" s="59">
        <f>LARGE(AW10:AX10,1)</f>
        <v>0</v>
      </c>
    </row>
    <row r="11" spans="1:52" s="5" customFormat="1" ht="24.9" customHeight="1" thickBot="1" x14ac:dyDescent="0.45">
      <c r="A11" s="60">
        <v>5</v>
      </c>
      <c r="B11" s="61" t="str">
        <f>'Pauta1-1T'!B11</f>
        <v>BRUNNELLY LAYSA DOS SANTOS BARROS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81">
        <f t="shared" si="0"/>
        <v>0</v>
      </c>
      <c r="AR11" s="130"/>
      <c r="AS11" s="130"/>
      <c r="AT11" s="168"/>
      <c r="AU11" s="72"/>
      <c r="AV11" s="180"/>
      <c r="AW11" s="184">
        <f t="shared" si="1"/>
        <v>0</v>
      </c>
      <c r="AX11" s="130"/>
      <c r="AY11" s="185">
        <f t="shared" si="2"/>
        <v>0</v>
      </c>
      <c r="AZ11" s="59">
        <f t="shared" ref="AZ11:AZ56" si="3">LARGE(AW11:AX11,1)</f>
        <v>0</v>
      </c>
    </row>
    <row r="12" spans="1:52" s="8" customFormat="1" ht="24.9" customHeight="1" thickBot="1" x14ac:dyDescent="0.45">
      <c r="A12" s="60">
        <v>6</v>
      </c>
      <c r="B12" s="61" t="str">
        <f>'Pauta1-1T'!B12</f>
        <v>CARLOS EDUARDO TORRES SOARES DA CRUZ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81">
        <f t="shared" si="0"/>
        <v>0</v>
      </c>
      <c r="AR12" s="130"/>
      <c r="AS12" s="130"/>
      <c r="AT12" s="167"/>
      <c r="AU12" s="70"/>
      <c r="AV12" s="180"/>
      <c r="AW12" s="184">
        <f t="shared" si="1"/>
        <v>0</v>
      </c>
      <c r="AX12" s="130"/>
      <c r="AY12" s="185">
        <f t="shared" si="2"/>
        <v>0</v>
      </c>
      <c r="AZ12" s="59">
        <f t="shared" si="3"/>
        <v>0</v>
      </c>
    </row>
    <row r="13" spans="1:52" s="5" customFormat="1" ht="24.9" customHeight="1" thickBot="1" x14ac:dyDescent="0.45">
      <c r="A13" s="60">
        <v>7</v>
      </c>
      <c r="B13" s="61" t="str">
        <f>'Pauta1-1T'!B13</f>
        <v>CHARLES DOS SANTOS JUNIOR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81">
        <f t="shared" si="0"/>
        <v>0</v>
      </c>
      <c r="AR13" s="130"/>
      <c r="AS13" s="130"/>
      <c r="AT13" s="167"/>
      <c r="AU13" s="70"/>
      <c r="AV13" s="180"/>
      <c r="AW13" s="184">
        <f t="shared" si="1"/>
        <v>0</v>
      </c>
      <c r="AX13" s="130"/>
      <c r="AY13" s="185">
        <f t="shared" si="2"/>
        <v>0</v>
      </c>
      <c r="AZ13" s="59">
        <f t="shared" si="3"/>
        <v>0</v>
      </c>
    </row>
    <row r="14" spans="1:52" s="5" customFormat="1" ht="24.9" customHeight="1" thickBot="1" x14ac:dyDescent="0.45">
      <c r="A14" s="60">
        <v>8</v>
      </c>
      <c r="B14" s="61" t="str">
        <f>'Pauta1-1T'!B14</f>
        <v>CHRISTOPHER DAMASIO PEREIRA TORQUATO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81">
        <f t="shared" si="0"/>
        <v>0</v>
      </c>
      <c r="AR14" s="130"/>
      <c r="AS14" s="130"/>
      <c r="AT14" s="167"/>
      <c r="AU14" s="70"/>
      <c r="AV14" s="180"/>
      <c r="AW14" s="184">
        <f t="shared" si="1"/>
        <v>0</v>
      </c>
      <c r="AX14" s="130"/>
      <c r="AY14" s="185">
        <f t="shared" si="2"/>
        <v>0</v>
      </c>
      <c r="AZ14" s="59">
        <f t="shared" si="3"/>
        <v>0</v>
      </c>
    </row>
    <row r="15" spans="1:52" ht="24.9" customHeight="1" thickBot="1" x14ac:dyDescent="0.45">
      <c r="A15" s="60">
        <v>5</v>
      </c>
      <c r="B15" s="61" t="str">
        <f>'Pauta1-1T'!B15</f>
        <v>CLARYSSE ALESSANDRA SANTOS CRUZ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81">
        <f t="shared" si="0"/>
        <v>0</v>
      </c>
      <c r="AR15" s="130"/>
      <c r="AS15" s="130"/>
      <c r="AT15" s="169"/>
      <c r="AU15" s="73"/>
      <c r="AV15" s="180"/>
      <c r="AW15" s="184">
        <f t="shared" si="1"/>
        <v>0</v>
      </c>
      <c r="AX15" s="130"/>
      <c r="AY15" s="185">
        <f t="shared" si="2"/>
        <v>0</v>
      </c>
      <c r="AZ15" s="59">
        <f t="shared" si="3"/>
        <v>0</v>
      </c>
    </row>
    <row r="16" spans="1:52" ht="24.9" customHeight="1" thickBot="1" x14ac:dyDescent="0.45">
      <c r="A16" s="60">
        <v>10</v>
      </c>
      <c r="B16" s="61" t="str">
        <f>'Pauta1-1T'!B16</f>
        <v>DEBORA FERNANDA LOPES FERNANDES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81">
        <f t="shared" si="0"/>
        <v>0</v>
      </c>
      <c r="AR16" s="62"/>
      <c r="AS16" s="62"/>
      <c r="AT16" s="62"/>
      <c r="AU16" s="62"/>
      <c r="AV16" s="62"/>
      <c r="AW16" s="184">
        <f t="shared" si="1"/>
        <v>0</v>
      </c>
      <c r="AX16" s="130"/>
      <c r="AY16" s="185">
        <f t="shared" si="2"/>
        <v>0</v>
      </c>
      <c r="AZ16" s="59">
        <f t="shared" si="3"/>
        <v>0</v>
      </c>
    </row>
    <row r="17" spans="1:52" ht="24.9" customHeight="1" thickBot="1" x14ac:dyDescent="0.45">
      <c r="A17" s="60">
        <v>11</v>
      </c>
      <c r="B17" s="61" t="str">
        <f>'Pauta1-1T'!B17</f>
        <v>DOUGLAS HENDRIEL DOS SANTOS GONÇALVES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81">
        <f t="shared" si="0"/>
        <v>0</v>
      </c>
      <c r="AR17" s="62"/>
      <c r="AS17" s="62"/>
      <c r="AT17" s="62"/>
      <c r="AU17" s="62"/>
      <c r="AV17" s="62"/>
      <c r="AW17" s="184">
        <f t="shared" si="1"/>
        <v>0</v>
      </c>
      <c r="AX17" s="130"/>
      <c r="AY17" s="185">
        <f t="shared" si="2"/>
        <v>0</v>
      </c>
      <c r="AZ17" s="59">
        <f t="shared" si="3"/>
        <v>0</v>
      </c>
    </row>
    <row r="18" spans="1:52" ht="24.9" customHeight="1" thickBot="1" x14ac:dyDescent="0.45">
      <c r="A18" s="60">
        <v>12</v>
      </c>
      <c r="B18" s="61" t="str">
        <f>'Pauta1-1T'!B18</f>
        <v>EDGARD FERREIRA GOMES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81">
        <f t="shared" si="0"/>
        <v>0</v>
      </c>
      <c r="AR18" s="130"/>
      <c r="AS18" s="130"/>
      <c r="AT18" s="169"/>
      <c r="AU18" s="70"/>
      <c r="AV18" s="180"/>
      <c r="AW18" s="184">
        <f t="shared" si="1"/>
        <v>0</v>
      </c>
      <c r="AX18" s="130"/>
      <c r="AY18" s="185">
        <f t="shared" si="2"/>
        <v>0</v>
      </c>
      <c r="AZ18" s="59">
        <f t="shared" si="3"/>
        <v>0</v>
      </c>
    </row>
    <row r="19" spans="1:52" ht="24.6" customHeight="1" thickBot="1" x14ac:dyDescent="0.45">
      <c r="A19" s="60">
        <v>13</v>
      </c>
      <c r="B19" s="61" t="str">
        <f>'Pauta1-1T'!B19</f>
        <v>EDIVANI ALVES FERREIRA JUNIOR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81">
        <f t="shared" si="0"/>
        <v>0</v>
      </c>
      <c r="AR19" s="130"/>
      <c r="AS19" s="130"/>
      <c r="AT19" s="169"/>
      <c r="AU19" s="70"/>
      <c r="AV19" s="180"/>
      <c r="AW19" s="184">
        <f t="shared" si="1"/>
        <v>0</v>
      </c>
      <c r="AX19" s="130"/>
      <c r="AY19" s="185">
        <f t="shared" si="2"/>
        <v>0</v>
      </c>
      <c r="AZ19" s="59">
        <f t="shared" si="3"/>
        <v>0</v>
      </c>
    </row>
    <row r="20" spans="1:52" ht="24.6" customHeight="1" thickBot="1" x14ac:dyDescent="0.45">
      <c r="A20" s="60">
        <v>14</v>
      </c>
      <c r="B20" s="61" t="str">
        <f>'Pauta1-1T'!B20</f>
        <v>FABIANO BARBOSA PEREIRA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81">
        <f t="shared" si="0"/>
        <v>0</v>
      </c>
      <c r="AR20" s="130"/>
      <c r="AS20" s="130"/>
      <c r="AT20" s="169"/>
      <c r="AU20" s="70"/>
      <c r="AV20" s="180"/>
      <c r="AW20" s="184">
        <f t="shared" si="1"/>
        <v>0</v>
      </c>
      <c r="AX20" s="130"/>
      <c r="AY20" s="185">
        <f t="shared" si="2"/>
        <v>0</v>
      </c>
      <c r="AZ20" s="59">
        <f t="shared" si="3"/>
        <v>0</v>
      </c>
    </row>
    <row r="21" spans="1:52" ht="24.9" customHeight="1" thickBot="1" x14ac:dyDescent="0.45">
      <c r="A21" s="60">
        <v>15</v>
      </c>
      <c r="B21" s="61" t="str">
        <f>'Pauta1-1T'!B21</f>
        <v>GABRIELLY TEIXEIRA XAVIER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81">
        <f t="shared" si="0"/>
        <v>0</v>
      </c>
      <c r="AR21" s="62"/>
      <c r="AS21" s="62"/>
      <c r="AT21" s="62"/>
      <c r="AU21" s="62"/>
      <c r="AV21" s="62"/>
      <c r="AW21" s="184">
        <f t="shared" si="1"/>
        <v>0</v>
      </c>
      <c r="AX21" s="130"/>
      <c r="AY21" s="185">
        <f t="shared" si="2"/>
        <v>0</v>
      </c>
      <c r="AZ21" s="59">
        <f t="shared" si="3"/>
        <v>0</v>
      </c>
    </row>
    <row r="22" spans="1:52" ht="24.9" customHeight="1" thickBot="1" x14ac:dyDescent="0.45">
      <c r="A22" s="60">
        <v>16</v>
      </c>
      <c r="B22" s="61" t="str">
        <f>'Pauta1-1T'!B22</f>
        <v>GUILHERME GONÇALVES ROSA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81">
        <f t="shared" si="0"/>
        <v>0</v>
      </c>
      <c r="AR22" s="130"/>
      <c r="AS22" s="130"/>
      <c r="AT22" s="169"/>
      <c r="AU22" s="70"/>
      <c r="AV22" s="180"/>
      <c r="AW22" s="184">
        <f t="shared" si="1"/>
        <v>0</v>
      </c>
      <c r="AX22" s="130"/>
      <c r="AY22" s="185">
        <f t="shared" si="2"/>
        <v>0</v>
      </c>
      <c r="AZ22" s="59">
        <f t="shared" si="3"/>
        <v>0</v>
      </c>
    </row>
    <row r="23" spans="1:52" ht="24.9" customHeight="1" thickBot="1" x14ac:dyDescent="0.45">
      <c r="A23" s="60">
        <v>17</v>
      </c>
      <c r="B23" s="61" t="str">
        <f>'Pauta1-1T'!B23</f>
        <v>GUILHERME HENRIQUE EUZEBIO DA SILVA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81">
        <f t="shared" si="0"/>
        <v>0</v>
      </c>
      <c r="AR23" s="130"/>
      <c r="AS23" s="130"/>
      <c r="AT23" s="169"/>
      <c r="AU23" s="70"/>
      <c r="AV23" s="180"/>
      <c r="AW23" s="184">
        <f t="shared" si="1"/>
        <v>0</v>
      </c>
      <c r="AX23" s="130"/>
      <c r="AY23" s="185">
        <f t="shared" si="2"/>
        <v>0</v>
      </c>
      <c r="AZ23" s="59">
        <f t="shared" si="3"/>
        <v>0</v>
      </c>
    </row>
    <row r="24" spans="1:52" ht="24.9" customHeight="1" thickBot="1" x14ac:dyDescent="0.45">
      <c r="A24" s="60">
        <v>18</v>
      </c>
      <c r="B24" s="61" t="str">
        <f>'Pauta1-1T'!B24</f>
        <v>GUILHERME LOPES SALATI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81">
        <f t="shared" si="0"/>
        <v>0</v>
      </c>
      <c r="AR24" s="130"/>
      <c r="AS24" s="130"/>
      <c r="AT24" s="169"/>
      <c r="AU24" s="73"/>
      <c r="AV24" s="180"/>
      <c r="AW24" s="184">
        <f t="shared" si="1"/>
        <v>0</v>
      </c>
      <c r="AX24" s="130"/>
      <c r="AY24" s="185">
        <f t="shared" si="2"/>
        <v>0</v>
      </c>
      <c r="AZ24" s="59">
        <f t="shared" si="3"/>
        <v>0</v>
      </c>
    </row>
    <row r="25" spans="1:52" ht="24.9" customHeight="1" thickBot="1" x14ac:dyDescent="0.45">
      <c r="A25" s="60">
        <v>19</v>
      </c>
      <c r="B25" s="61" t="str">
        <f>'Pauta1-1T'!B25</f>
        <v>GUSTAVO SOARES GUEZ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81">
        <f t="shared" si="0"/>
        <v>0</v>
      </c>
      <c r="AR25" s="130"/>
      <c r="AS25" s="130"/>
      <c r="AT25" s="169"/>
      <c r="AU25" s="70"/>
      <c r="AV25" s="180"/>
      <c r="AW25" s="184">
        <f t="shared" si="1"/>
        <v>0</v>
      </c>
      <c r="AX25" s="130"/>
      <c r="AY25" s="185">
        <f t="shared" si="2"/>
        <v>0</v>
      </c>
      <c r="AZ25" s="59">
        <f t="shared" si="3"/>
        <v>0</v>
      </c>
    </row>
    <row r="26" spans="1:52" ht="24.9" customHeight="1" thickBot="1" x14ac:dyDescent="0.45">
      <c r="A26" s="60">
        <v>20</v>
      </c>
      <c r="B26" s="61" t="str">
        <f>'Pauta1-1T'!B26</f>
        <v>JESSYKA SILVA SANTOS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81">
        <f t="shared" si="0"/>
        <v>0</v>
      </c>
      <c r="AR26" s="130"/>
      <c r="AS26" s="130"/>
      <c r="AT26" s="169"/>
      <c r="AU26" s="74"/>
      <c r="AV26" s="180"/>
      <c r="AW26" s="184">
        <f t="shared" si="1"/>
        <v>0</v>
      </c>
      <c r="AX26" s="130"/>
      <c r="AY26" s="185">
        <f t="shared" si="2"/>
        <v>0</v>
      </c>
      <c r="AZ26" s="59">
        <f t="shared" si="3"/>
        <v>0</v>
      </c>
    </row>
    <row r="27" spans="1:52" ht="24.9" customHeight="1" thickBot="1" x14ac:dyDescent="0.45">
      <c r="A27" s="60">
        <v>21</v>
      </c>
      <c r="B27" s="61" t="str">
        <f>'Pauta1-1T'!B27</f>
        <v>JOÃO MARTINS ROSA JÚNIOR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81">
        <f t="shared" si="0"/>
        <v>0</v>
      </c>
      <c r="AR27" s="130"/>
      <c r="AS27" s="130"/>
      <c r="AT27" s="169"/>
      <c r="AU27" s="70"/>
      <c r="AV27" s="180"/>
      <c r="AW27" s="184">
        <f t="shared" si="1"/>
        <v>0</v>
      </c>
      <c r="AX27" s="130"/>
      <c r="AY27" s="185">
        <f t="shared" si="2"/>
        <v>0</v>
      </c>
      <c r="AZ27" s="59">
        <f t="shared" si="3"/>
        <v>0</v>
      </c>
    </row>
    <row r="28" spans="1:52" ht="24.9" customHeight="1" thickBot="1" x14ac:dyDescent="0.45">
      <c r="A28" s="60">
        <v>22</v>
      </c>
      <c r="B28" s="61" t="str">
        <f>'Pauta1-1T'!B28</f>
        <v>JOÃO PEDRO CARVALHO BISPO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81">
        <f t="shared" si="0"/>
        <v>0</v>
      </c>
      <c r="AR28" s="130"/>
      <c r="AS28" s="130"/>
      <c r="AT28" s="169"/>
      <c r="AU28" s="70"/>
      <c r="AV28" s="180"/>
      <c r="AW28" s="184">
        <f t="shared" si="1"/>
        <v>0</v>
      </c>
      <c r="AX28" s="130"/>
      <c r="AY28" s="185">
        <f t="shared" si="2"/>
        <v>0</v>
      </c>
      <c r="AZ28" s="59">
        <f t="shared" si="3"/>
        <v>0</v>
      </c>
    </row>
    <row r="29" spans="1:52" ht="26.4" thickBot="1" x14ac:dyDescent="0.45">
      <c r="A29" s="60">
        <v>23</v>
      </c>
      <c r="B29" s="61" t="str">
        <f>'Pauta1-1T'!B29</f>
        <v>JÚLIO CÉSAR FONSECA E CASTRO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81">
        <f t="shared" si="0"/>
        <v>0</v>
      </c>
      <c r="AR29" s="130"/>
      <c r="AS29" s="130"/>
      <c r="AT29" s="169"/>
      <c r="AU29" s="70"/>
      <c r="AV29" s="180"/>
      <c r="AW29" s="184">
        <f t="shared" si="1"/>
        <v>0</v>
      </c>
      <c r="AX29" s="130"/>
      <c r="AY29" s="185">
        <f t="shared" si="2"/>
        <v>0</v>
      </c>
      <c r="AZ29" s="59">
        <f t="shared" si="3"/>
        <v>0</v>
      </c>
    </row>
    <row r="30" spans="1:52" ht="24.9" customHeight="1" thickBot="1" x14ac:dyDescent="0.45">
      <c r="A30" s="60">
        <v>24</v>
      </c>
      <c r="B30" s="61" t="str">
        <f>'Pauta1-1T'!B30</f>
        <v>KEVEN PEREIRA LEITE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81">
        <f t="shared" si="0"/>
        <v>0</v>
      </c>
      <c r="AR30" s="130"/>
      <c r="AS30" s="130"/>
      <c r="AT30" s="169"/>
      <c r="AU30" s="70"/>
      <c r="AV30" s="180"/>
      <c r="AW30" s="184">
        <f t="shared" si="1"/>
        <v>0</v>
      </c>
      <c r="AX30" s="130"/>
      <c r="AY30" s="185">
        <f t="shared" si="2"/>
        <v>0</v>
      </c>
      <c r="AZ30" s="59">
        <f t="shared" si="3"/>
        <v>0</v>
      </c>
    </row>
    <row r="31" spans="1:52" ht="24.9" customHeight="1" thickBot="1" x14ac:dyDescent="0.45">
      <c r="A31" s="60">
        <v>25</v>
      </c>
      <c r="B31" s="61" t="str">
        <f>'Pauta1-1T'!B31</f>
        <v>LARISSA ALVES SENA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81">
        <f t="shared" si="0"/>
        <v>0</v>
      </c>
      <c r="AR31" s="130"/>
      <c r="AS31" s="130"/>
      <c r="AT31" s="169"/>
      <c r="AU31" s="70"/>
      <c r="AV31" s="180"/>
      <c r="AW31" s="184">
        <f t="shared" si="1"/>
        <v>0</v>
      </c>
      <c r="AX31" s="130"/>
      <c r="AY31" s="185">
        <f t="shared" si="2"/>
        <v>0</v>
      </c>
      <c r="AZ31" s="59">
        <f t="shared" si="3"/>
        <v>0</v>
      </c>
    </row>
    <row r="32" spans="1:52" ht="24.9" customHeight="1" thickBot="1" x14ac:dyDescent="0.45">
      <c r="A32" s="60">
        <v>26</v>
      </c>
      <c r="B32" s="61" t="str">
        <f>'Pauta1-1T'!B32</f>
        <v>LEANDRO AMARAL SEZINI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81">
        <f t="shared" si="0"/>
        <v>0</v>
      </c>
      <c r="AR32" s="62"/>
      <c r="AS32" s="62"/>
      <c r="AT32" s="62"/>
      <c r="AU32" s="62"/>
      <c r="AV32" s="62"/>
      <c r="AW32" s="184">
        <f t="shared" si="1"/>
        <v>0</v>
      </c>
      <c r="AX32" s="130"/>
      <c r="AY32" s="185">
        <f t="shared" si="2"/>
        <v>0</v>
      </c>
      <c r="AZ32" s="59">
        <f t="shared" si="3"/>
        <v>0</v>
      </c>
    </row>
    <row r="33" spans="1:52" ht="24.9" customHeight="1" thickBot="1" x14ac:dyDescent="0.45">
      <c r="A33" s="60">
        <v>27</v>
      </c>
      <c r="B33" s="61" t="str">
        <f>'Pauta1-1T'!B33</f>
        <v>LISANDRA OLIVEIRA SANTOS DE JESUS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81">
        <f t="shared" si="0"/>
        <v>0</v>
      </c>
      <c r="AR33" s="130"/>
      <c r="AS33" s="130"/>
      <c r="AT33" s="169"/>
      <c r="AU33" s="70"/>
      <c r="AV33" s="180"/>
      <c r="AW33" s="184">
        <f t="shared" si="1"/>
        <v>0</v>
      </c>
      <c r="AX33" s="130"/>
      <c r="AY33" s="185">
        <f t="shared" si="2"/>
        <v>0</v>
      </c>
      <c r="AZ33" s="59">
        <f t="shared" si="3"/>
        <v>0</v>
      </c>
    </row>
    <row r="34" spans="1:52" ht="24.9" customHeight="1" thickBot="1" x14ac:dyDescent="0.45">
      <c r="A34" s="60">
        <v>28</v>
      </c>
      <c r="B34" s="61" t="str">
        <f>'Pauta1-1T'!B34</f>
        <v>LÍVIA MARTINS PINHEIRO SAMPAIO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81">
        <f t="shared" si="0"/>
        <v>0</v>
      </c>
      <c r="AR34" s="130"/>
      <c r="AS34" s="130"/>
      <c r="AT34" s="169"/>
      <c r="AU34" s="70"/>
      <c r="AV34" s="180"/>
      <c r="AW34" s="184">
        <f t="shared" si="1"/>
        <v>0</v>
      </c>
      <c r="AX34" s="130"/>
      <c r="AY34" s="185">
        <f t="shared" si="2"/>
        <v>0</v>
      </c>
      <c r="AZ34" s="59">
        <f t="shared" si="3"/>
        <v>0</v>
      </c>
    </row>
    <row r="35" spans="1:52" ht="26.4" thickBot="1" x14ac:dyDescent="0.45">
      <c r="A35" s="60">
        <v>29</v>
      </c>
      <c r="B35" s="61" t="str">
        <f>'Pauta1-1T'!B35</f>
        <v>LUAN LEITE DOS SANTOS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81">
        <f t="shared" si="0"/>
        <v>0</v>
      </c>
      <c r="AR35" s="130"/>
      <c r="AS35" s="130"/>
      <c r="AT35" s="169"/>
      <c r="AU35" s="70"/>
      <c r="AV35" s="180"/>
      <c r="AW35" s="184">
        <f t="shared" si="1"/>
        <v>0</v>
      </c>
      <c r="AX35" s="130"/>
      <c r="AY35" s="185">
        <f t="shared" si="2"/>
        <v>0</v>
      </c>
      <c r="AZ35" s="59">
        <f t="shared" si="3"/>
        <v>0</v>
      </c>
    </row>
    <row r="36" spans="1:52" ht="24.9" customHeight="1" thickBot="1" x14ac:dyDescent="0.45">
      <c r="A36" s="60">
        <v>30</v>
      </c>
      <c r="B36" s="61" t="str">
        <f>'Pauta1-1T'!B36</f>
        <v>LUCAS ARAUJO DE LIMA PIONA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81">
        <f t="shared" si="0"/>
        <v>0</v>
      </c>
      <c r="AR36" s="130"/>
      <c r="AS36" s="130"/>
      <c r="AT36" s="169"/>
      <c r="AU36" s="70"/>
      <c r="AV36" s="180"/>
      <c r="AW36" s="184">
        <f t="shared" si="1"/>
        <v>0</v>
      </c>
      <c r="AX36" s="130"/>
      <c r="AY36" s="185">
        <f t="shared" si="2"/>
        <v>0</v>
      </c>
      <c r="AZ36" s="59">
        <f t="shared" si="3"/>
        <v>0</v>
      </c>
    </row>
    <row r="37" spans="1:52" ht="24.9" customHeight="1" thickBot="1" x14ac:dyDescent="0.45">
      <c r="A37" s="60">
        <v>31</v>
      </c>
      <c r="B37" s="61" t="str">
        <f>'Pauta1-1T'!B37</f>
        <v>LUCAS DE OLIVEIRA PASSOS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81">
        <f t="shared" si="0"/>
        <v>0</v>
      </c>
      <c r="AR37" s="130"/>
      <c r="AS37" s="130"/>
      <c r="AT37" s="169"/>
      <c r="AU37" s="70"/>
      <c r="AV37" s="180"/>
      <c r="AW37" s="184">
        <f t="shared" si="1"/>
        <v>0</v>
      </c>
      <c r="AX37" s="130"/>
      <c r="AY37" s="185">
        <f t="shared" si="2"/>
        <v>0</v>
      </c>
      <c r="AZ37" s="59">
        <f t="shared" si="3"/>
        <v>0</v>
      </c>
    </row>
    <row r="38" spans="1:52" ht="24.9" customHeight="1" thickBot="1" x14ac:dyDescent="0.45">
      <c r="A38" s="60">
        <v>32</v>
      </c>
      <c r="B38" s="61" t="str">
        <f>'Pauta1-1T'!B38</f>
        <v>LUCAS MONTEIRO MARTINS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81">
        <f t="shared" si="0"/>
        <v>0</v>
      </c>
      <c r="AR38" s="130"/>
      <c r="AS38" s="130"/>
      <c r="AT38" s="169"/>
      <c r="AU38" s="70"/>
      <c r="AV38" s="180"/>
      <c r="AW38" s="184">
        <f t="shared" si="1"/>
        <v>0</v>
      </c>
      <c r="AX38" s="130"/>
      <c r="AY38" s="185">
        <f t="shared" si="2"/>
        <v>0</v>
      </c>
      <c r="AZ38" s="59">
        <f t="shared" si="3"/>
        <v>0</v>
      </c>
    </row>
    <row r="39" spans="1:52" ht="24.9" customHeight="1" thickBot="1" x14ac:dyDescent="0.45">
      <c r="A39" s="60">
        <v>33</v>
      </c>
      <c r="B39" s="61" t="str">
        <f>'Pauta1-1T'!B39</f>
        <v>LUIZ FELLYPE KOFFLER RODRIGUES NUNES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81">
        <f t="shared" si="0"/>
        <v>0</v>
      </c>
      <c r="AR39" s="130"/>
      <c r="AS39" s="130"/>
      <c r="AT39" s="169"/>
      <c r="AU39" s="70"/>
      <c r="AV39" s="180"/>
      <c r="AW39" s="184">
        <f t="shared" si="1"/>
        <v>0</v>
      </c>
      <c r="AX39" s="130"/>
      <c r="AY39" s="185">
        <f t="shared" si="2"/>
        <v>0</v>
      </c>
      <c r="AZ39" s="59">
        <f t="shared" si="3"/>
        <v>0</v>
      </c>
    </row>
    <row r="40" spans="1:52" ht="24.9" customHeight="1" thickBot="1" x14ac:dyDescent="0.45">
      <c r="A40" s="60">
        <v>34</v>
      </c>
      <c r="B40" s="61" t="str">
        <f>'Pauta1-1T'!B40</f>
        <v>MATEUS VARGAS FRAGA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81">
        <f t="shared" si="0"/>
        <v>0</v>
      </c>
      <c r="AR40" s="130"/>
      <c r="AS40" s="130"/>
      <c r="AT40" s="169"/>
      <c r="AU40" s="70"/>
      <c r="AV40" s="180"/>
      <c r="AW40" s="184">
        <f t="shared" si="1"/>
        <v>0</v>
      </c>
      <c r="AX40" s="130"/>
      <c r="AY40" s="185">
        <f t="shared" si="2"/>
        <v>0</v>
      </c>
      <c r="AZ40" s="59">
        <f t="shared" si="3"/>
        <v>0</v>
      </c>
    </row>
    <row r="41" spans="1:52" ht="24.6" customHeight="1" thickBot="1" x14ac:dyDescent="0.45">
      <c r="A41" s="60">
        <v>35</v>
      </c>
      <c r="B41" s="61" t="str">
        <f>'Pauta1-1T'!B41</f>
        <v>MATHEUS CALDAS SILVA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81">
        <f t="shared" si="0"/>
        <v>0</v>
      </c>
      <c r="AR41" s="62"/>
      <c r="AS41" s="62"/>
      <c r="AT41" s="62"/>
      <c r="AU41" s="62"/>
      <c r="AV41" s="62"/>
      <c r="AW41" s="184">
        <f t="shared" si="1"/>
        <v>0</v>
      </c>
      <c r="AX41" s="130"/>
      <c r="AY41" s="185">
        <f t="shared" si="2"/>
        <v>0</v>
      </c>
      <c r="AZ41" s="59">
        <f t="shared" si="3"/>
        <v>0</v>
      </c>
    </row>
    <row r="42" spans="1:52" ht="24.9" customHeight="1" thickBot="1" x14ac:dyDescent="0.45">
      <c r="A42" s="60">
        <v>36</v>
      </c>
      <c r="B42" s="61" t="str">
        <f>'Pauta1-1T'!B42</f>
        <v>MATHEUS DE MATTOS CORDEIRO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81">
        <f t="shared" si="0"/>
        <v>0</v>
      </c>
      <c r="AR42" s="130"/>
      <c r="AS42" s="130"/>
      <c r="AT42" s="169"/>
      <c r="AU42" s="70"/>
      <c r="AV42" s="180"/>
      <c r="AW42" s="184">
        <f t="shared" si="1"/>
        <v>0</v>
      </c>
      <c r="AX42" s="130"/>
      <c r="AY42" s="185">
        <f t="shared" si="2"/>
        <v>0</v>
      </c>
      <c r="AZ42" s="59">
        <f t="shared" si="3"/>
        <v>0</v>
      </c>
    </row>
    <row r="43" spans="1:52" ht="24.6" customHeight="1" thickBot="1" x14ac:dyDescent="0.45">
      <c r="A43" s="60">
        <v>37</v>
      </c>
      <c r="B43" s="61" t="str">
        <f>'Pauta1-1T'!B43</f>
        <v>MAYK ANTONIO SALES ALVES (GÊMEO)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81">
        <f t="shared" si="0"/>
        <v>0</v>
      </c>
      <c r="AR43" s="130"/>
      <c r="AS43" s="130"/>
      <c r="AT43" s="169"/>
      <c r="AU43" s="70"/>
      <c r="AV43" s="180"/>
      <c r="AW43" s="184">
        <f t="shared" si="1"/>
        <v>0</v>
      </c>
      <c r="AX43" s="130"/>
      <c r="AY43" s="185">
        <f t="shared" si="2"/>
        <v>0</v>
      </c>
      <c r="AZ43" s="59">
        <f t="shared" si="3"/>
        <v>0</v>
      </c>
    </row>
    <row r="44" spans="1:52" ht="24.9" customHeight="1" thickBot="1" x14ac:dyDescent="0.45">
      <c r="A44" s="60">
        <v>38</v>
      </c>
      <c r="B44" s="61" t="str">
        <f>'Pauta1-1T'!B44</f>
        <v>NATANAEL DA SILVA CORDEIRO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81">
        <f t="shared" si="0"/>
        <v>0</v>
      </c>
      <c r="AR44" s="130"/>
      <c r="AS44" s="130"/>
      <c r="AT44" s="169"/>
      <c r="AU44" s="70"/>
      <c r="AV44" s="180"/>
      <c r="AW44" s="184">
        <f t="shared" si="1"/>
        <v>0</v>
      </c>
      <c r="AX44" s="130"/>
      <c r="AY44" s="185">
        <f t="shared" si="2"/>
        <v>0</v>
      </c>
      <c r="AZ44" s="59">
        <f t="shared" si="3"/>
        <v>0</v>
      </c>
    </row>
    <row r="45" spans="1:52" ht="24.9" customHeight="1" thickBot="1" x14ac:dyDescent="0.45">
      <c r="A45" s="60">
        <v>39</v>
      </c>
      <c r="B45" s="61" t="str">
        <f>'Pauta1-1T'!B45</f>
        <v>RIKELME CAVALCANTE DA SILVA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81">
        <f t="shared" si="0"/>
        <v>0</v>
      </c>
      <c r="AR45" s="130"/>
      <c r="AS45" s="130"/>
      <c r="AT45" s="169"/>
      <c r="AU45" s="70"/>
      <c r="AV45" s="180"/>
      <c r="AW45" s="184">
        <f t="shared" si="1"/>
        <v>0</v>
      </c>
      <c r="AX45" s="130"/>
      <c r="AY45" s="185">
        <f t="shared" si="2"/>
        <v>0</v>
      </c>
      <c r="AZ45" s="59">
        <f t="shared" si="3"/>
        <v>0</v>
      </c>
    </row>
    <row r="46" spans="1:52" ht="24.9" customHeight="1" thickBot="1" x14ac:dyDescent="0.45">
      <c r="A46" s="60">
        <v>40</v>
      </c>
      <c r="B46" s="61" t="str">
        <f>'Pauta1-1T'!B46</f>
        <v>SULAMITA ROCHA DOS SANTOS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81">
        <f t="shared" si="0"/>
        <v>0</v>
      </c>
      <c r="AR46" s="130"/>
      <c r="AS46" s="130"/>
      <c r="AT46" s="169"/>
      <c r="AU46" s="70"/>
      <c r="AV46" s="180"/>
      <c r="AW46" s="184">
        <f t="shared" si="1"/>
        <v>0</v>
      </c>
      <c r="AX46" s="130"/>
      <c r="AY46" s="185">
        <f t="shared" si="2"/>
        <v>0</v>
      </c>
      <c r="AZ46" s="59">
        <f t="shared" si="3"/>
        <v>0</v>
      </c>
    </row>
    <row r="47" spans="1:52" ht="24.9" customHeight="1" thickBot="1" x14ac:dyDescent="0.45">
      <c r="A47" s="60">
        <v>41</v>
      </c>
      <c r="B47" s="61" t="str">
        <f>'Pauta1-1T'!B47</f>
        <v>THIAGO RAOLI RODRIGUES</v>
      </c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81">
        <f t="shared" si="0"/>
        <v>0</v>
      </c>
      <c r="AR47" s="86"/>
      <c r="AS47" s="87"/>
      <c r="AT47" s="66"/>
      <c r="AU47" s="64"/>
      <c r="AV47" s="166"/>
      <c r="AW47" s="184">
        <f t="shared" si="1"/>
        <v>0</v>
      </c>
      <c r="AX47" s="130"/>
      <c r="AY47" s="185">
        <f t="shared" si="2"/>
        <v>0</v>
      </c>
      <c r="AZ47" s="59">
        <f t="shared" si="3"/>
        <v>0</v>
      </c>
    </row>
    <row r="48" spans="1:52" ht="24.9" customHeight="1" thickBot="1" x14ac:dyDescent="0.45">
      <c r="A48" s="60">
        <v>42</v>
      </c>
      <c r="B48" s="61" t="str">
        <f>'Pauta1-1T'!B48</f>
        <v>VINÍCIUS FREITAS CORRÊA</v>
      </c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81">
        <f t="shared" si="0"/>
        <v>0</v>
      </c>
      <c r="AR48" s="86"/>
      <c r="AS48" s="87"/>
      <c r="AT48" s="66"/>
      <c r="AU48" s="64"/>
      <c r="AV48" s="67"/>
      <c r="AW48" s="184">
        <f t="shared" si="1"/>
        <v>0</v>
      </c>
      <c r="AX48" s="130"/>
      <c r="AY48" s="185">
        <f t="shared" si="2"/>
        <v>0</v>
      </c>
      <c r="AZ48" s="59">
        <f t="shared" si="3"/>
        <v>0</v>
      </c>
    </row>
    <row r="49" spans="1:52" ht="24.9" customHeight="1" thickBot="1" x14ac:dyDescent="0.45">
      <c r="A49" s="60">
        <v>43</v>
      </c>
      <c r="B49" s="61" t="str">
        <f>'Pauta1-1T'!B49</f>
        <v>WARLEY DO NASCIMENTO DE JESUS</v>
      </c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81">
        <f t="shared" si="0"/>
        <v>0</v>
      </c>
      <c r="AR49" s="86"/>
      <c r="AS49" s="87"/>
      <c r="AT49" s="66"/>
      <c r="AU49" s="64"/>
      <c r="AV49" s="67"/>
      <c r="AW49" s="184">
        <f t="shared" si="1"/>
        <v>0</v>
      </c>
      <c r="AX49" s="130"/>
      <c r="AY49" s="185">
        <f t="shared" si="2"/>
        <v>0</v>
      </c>
      <c r="AZ49" s="59">
        <f t="shared" si="3"/>
        <v>0</v>
      </c>
    </row>
    <row r="50" spans="1:52" ht="24.9" customHeight="1" thickBot="1" x14ac:dyDescent="0.45">
      <c r="A50" s="60">
        <v>44</v>
      </c>
      <c r="B50" s="61" t="str">
        <f>'Pauta1-1T'!B50</f>
        <v>WILLIAN ROSENO ALCEBIADES</v>
      </c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81">
        <f t="shared" si="0"/>
        <v>0</v>
      </c>
      <c r="AR50" s="86"/>
      <c r="AS50" s="87"/>
      <c r="AT50" s="66"/>
      <c r="AU50" s="64"/>
      <c r="AV50" s="67"/>
      <c r="AW50" s="184">
        <f t="shared" si="1"/>
        <v>0</v>
      </c>
      <c r="AX50" s="130"/>
      <c r="AY50" s="185">
        <f t="shared" si="2"/>
        <v>0</v>
      </c>
      <c r="AZ50" s="59">
        <f t="shared" si="3"/>
        <v>0</v>
      </c>
    </row>
    <row r="51" spans="1:52" ht="24.9" customHeight="1" thickBot="1" x14ac:dyDescent="0.45">
      <c r="A51" s="60">
        <v>45</v>
      </c>
      <c r="B51" s="61" t="str">
        <f>'Pauta1-1T'!B51</f>
        <v>LEONARDO BORGES DA SILVA</v>
      </c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81">
        <f t="shared" si="0"/>
        <v>0</v>
      </c>
      <c r="AR51" s="86"/>
      <c r="AS51" s="87"/>
      <c r="AT51" s="66"/>
      <c r="AU51" s="64"/>
      <c r="AV51" s="67"/>
      <c r="AW51" s="184">
        <f t="shared" si="1"/>
        <v>0</v>
      </c>
      <c r="AX51" s="130"/>
      <c r="AY51" s="185">
        <f t="shared" si="2"/>
        <v>0</v>
      </c>
      <c r="AZ51" s="59">
        <f t="shared" si="3"/>
        <v>0</v>
      </c>
    </row>
    <row r="52" spans="1:52" ht="30.75" customHeight="1" thickBot="1" x14ac:dyDescent="0.45">
      <c r="A52" s="60">
        <v>46</v>
      </c>
      <c r="B52" s="61">
        <f>'Pauta1-1T'!B52</f>
        <v>0</v>
      </c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81">
        <f t="shared" si="0"/>
        <v>0</v>
      </c>
      <c r="AR52" s="86"/>
      <c r="AS52" s="87"/>
      <c r="AT52" s="66"/>
      <c r="AU52" s="64"/>
      <c r="AV52" s="67"/>
      <c r="AW52" s="184">
        <f t="shared" si="1"/>
        <v>0</v>
      </c>
      <c r="AX52" s="130"/>
      <c r="AY52" s="185">
        <f t="shared" si="2"/>
        <v>0</v>
      </c>
      <c r="AZ52" s="59">
        <f t="shared" si="3"/>
        <v>0</v>
      </c>
    </row>
    <row r="53" spans="1:52" ht="30.75" customHeight="1" thickBot="1" x14ac:dyDescent="0.45">
      <c r="A53" s="60">
        <v>47</v>
      </c>
      <c r="B53" s="61">
        <f>'Pauta1-1T'!B53</f>
        <v>0</v>
      </c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81">
        <f t="shared" si="0"/>
        <v>0</v>
      </c>
      <c r="AR53" s="86"/>
      <c r="AS53" s="87"/>
      <c r="AT53" s="66"/>
      <c r="AU53" s="64"/>
      <c r="AV53" s="67"/>
      <c r="AW53" s="184">
        <f t="shared" si="1"/>
        <v>0</v>
      </c>
      <c r="AX53" s="130"/>
      <c r="AY53" s="185">
        <f t="shared" si="2"/>
        <v>0</v>
      </c>
      <c r="AZ53" s="59">
        <f t="shared" si="3"/>
        <v>0</v>
      </c>
    </row>
    <row r="54" spans="1:52" ht="30.75" customHeight="1" thickBot="1" x14ac:dyDescent="0.45">
      <c r="A54" s="60">
        <v>48</v>
      </c>
      <c r="B54" s="61">
        <f>'Pauta1-1T'!B54</f>
        <v>0</v>
      </c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81">
        <f t="shared" si="0"/>
        <v>0</v>
      </c>
      <c r="AR54" s="86"/>
      <c r="AS54" s="87"/>
      <c r="AT54" s="66"/>
      <c r="AU54" s="64"/>
      <c r="AV54" s="67"/>
      <c r="AW54" s="184">
        <f t="shared" si="1"/>
        <v>0</v>
      </c>
      <c r="AX54" s="130"/>
      <c r="AY54" s="185">
        <f t="shared" si="2"/>
        <v>0</v>
      </c>
      <c r="AZ54" s="59">
        <f t="shared" si="3"/>
        <v>0</v>
      </c>
    </row>
    <row r="55" spans="1:52" ht="30.75" customHeight="1" thickBot="1" x14ac:dyDescent="0.45">
      <c r="A55" s="60">
        <v>49</v>
      </c>
      <c r="B55" s="61">
        <f>'Pauta1-1T'!B55</f>
        <v>0</v>
      </c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81">
        <f t="shared" si="0"/>
        <v>0</v>
      </c>
      <c r="AR55" s="86"/>
      <c r="AS55" s="87"/>
      <c r="AT55" s="66"/>
      <c r="AU55" s="64"/>
      <c r="AV55" s="67"/>
      <c r="AW55" s="184">
        <f t="shared" si="1"/>
        <v>0</v>
      </c>
      <c r="AX55" s="130"/>
      <c r="AY55" s="185">
        <f t="shared" si="2"/>
        <v>0</v>
      </c>
      <c r="AZ55" s="59">
        <f t="shared" si="3"/>
        <v>0</v>
      </c>
    </row>
    <row r="56" spans="1:52" ht="30.75" customHeight="1" thickBot="1" x14ac:dyDescent="0.45">
      <c r="A56" s="60">
        <v>50</v>
      </c>
      <c r="B56" s="61">
        <f>'Pauta1-1T'!B56</f>
        <v>0</v>
      </c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81">
        <f t="shared" si="0"/>
        <v>0</v>
      </c>
      <c r="AR56" s="86"/>
      <c r="AS56" s="87"/>
      <c r="AT56" s="66"/>
      <c r="AU56" s="64"/>
      <c r="AV56" s="67"/>
      <c r="AW56" s="184">
        <f t="shared" si="1"/>
        <v>0</v>
      </c>
      <c r="AX56" s="130"/>
      <c r="AY56" s="185">
        <f t="shared" si="2"/>
        <v>0</v>
      </c>
      <c r="AZ56" s="59">
        <f t="shared" si="3"/>
        <v>0</v>
      </c>
    </row>
  </sheetData>
  <sheetProtection algorithmName="SHA-512" hashValue="/QDsLQBkLbCq4nBhe+6w3A+UsIe+Dh5jOqU1qF+nvJDyeNs8IOn7FmVIxyGOa3aZZmnmm/8wMYpL1iAvGU4loQ==" saltValue="eDNba82ZB9Iu6nD8zXJpew==" spinCount="100000" sheet="1" objects="1" scenarios="1"/>
  <mergeCells count="51">
    <mergeCell ref="AR2:AV2"/>
    <mergeCell ref="A1:B1"/>
    <mergeCell ref="C1:O1"/>
    <mergeCell ref="A2:B2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B5:B6"/>
    <mergeCell ref="T4:T6"/>
    <mergeCell ref="U4:U6"/>
    <mergeCell ref="V4:V6"/>
    <mergeCell ref="P4:P6"/>
    <mergeCell ref="Q4:Q6"/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</mergeCells>
  <conditionalFormatting sqref="AW7:AW56">
    <cfRule type="cellIs" dxfId="17" priority="7" operator="equal">
      <formula>0</formula>
    </cfRule>
  </conditionalFormatting>
  <conditionalFormatting sqref="AY7:AY56">
    <cfRule type="cellIs" dxfId="16" priority="1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U75"/>
  <sheetViews>
    <sheetView view="pageBreakPreview" zoomScale="85" zoomScaleNormal="100" zoomScaleSheetLayoutView="85" zoomScalePageLayoutView="80" workbookViewId="0">
      <selection activeCell="H15" sqref="H15:K15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40" t="s">
        <v>58</v>
      </c>
      <c r="B1" s="41">
        <v>2016</v>
      </c>
      <c r="C1" s="41"/>
      <c r="D1" s="41" t="s">
        <v>57</v>
      </c>
      <c r="E1" s="41"/>
      <c r="F1" s="41" t="str">
        <f>'Pauta1-3T'!U2</f>
        <v>D</v>
      </c>
      <c r="G1" s="41"/>
      <c r="H1" s="41"/>
      <c r="I1" s="41"/>
      <c r="J1" s="41" t="s">
        <v>23</v>
      </c>
      <c r="K1" s="42" t="str">
        <f>'Pauta1-3T'!A2</f>
        <v>1ªM1EMIELE</v>
      </c>
    </row>
    <row r="2" spans="1:11" ht="12.75" customHeight="1" x14ac:dyDescent="0.25">
      <c r="A2" s="233" t="s">
        <v>10</v>
      </c>
      <c r="B2" s="235" t="s">
        <v>11</v>
      </c>
      <c r="C2" s="236"/>
      <c r="D2" s="236"/>
      <c r="E2" s="236"/>
      <c r="F2" s="237"/>
      <c r="G2" s="233" t="s">
        <v>10</v>
      </c>
      <c r="H2" s="235" t="s">
        <v>11</v>
      </c>
      <c r="I2" s="236"/>
      <c r="J2" s="236"/>
      <c r="K2" s="237"/>
    </row>
    <row r="3" spans="1:11" ht="13.5" customHeight="1" thickBot="1" x14ac:dyDescent="0.3">
      <c r="A3" s="234"/>
      <c r="B3" s="238"/>
      <c r="C3" s="239"/>
      <c r="D3" s="239"/>
      <c r="E3" s="239"/>
      <c r="F3" s="240"/>
      <c r="G3" s="241"/>
      <c r="H3" s="238"/>
      <c r="I3" s="239"/>
      <c r="J3" s="239"/>
      <c r="K3" s="240"/>
    </row>
    <row r="4" spans="1:11" ht="21.6" thickBot="1" x14ac:dyDescent="0.3">
      <c r="A4" s="14">
        <f>'Pauta1-3T'!C4</f>
        <v>0</v>
      </c>
      <c r="B4" s="158"/>
      <c r="C4" s="159"/>
      <c r="D4" s="159"/>
      <c r="E4" s="159"/>
      <c r="F4" s="160"/>
      <c r="G4" s="128">
        <f>'Pauta2-3T'!C4</f>
        <v>0</v>
      </c>
      <c r="H4" s="221"/>
      <c r="I4" s="222"/>
      <c r="J4" s="222"/>
      <c r="K4" s="223"/>
    </row>
    <row r="5" spans="1:11" ht="21.6" thickBot="1" x14ac:dyDescent="0.3">
      <c r="A5" s="14">
        <f>'Pauta1-3T'!D4</f>
        <v>0</v>
      </c>
      <c r="B5" s="163"/>
      <c r="C5" s="161"/>
      <c r="D5" s="161"/>
      <c r="E5" s="161"/>
      <c r="F5" s="162"/>
      <c r="G5" s="128">
        <f>'Pauta2-3T'!D4</f>
        <v>0</v>
      </c>
      <c r="H5" s="221"/>
      <c r="I5" s="222"/>
      <c r="J5" s="222"/>
      <c r="K5" s="223"/>
    </row>
    <row r="6" spans="1:11" ht="21.6" thickBot="1" x14ac:dyDescent="0.3">
      <c r="A6" s="14">
        <f>'Pauta1-3T'!E4</f>
        <v>0</v>
      </c>
      <c r="B6" s="163"/>
      <c r="C6" s="161"/>
      <c r="D6" s="161"/>
      <c r="E6" s="161"/>
      <c r="F6" s="162"/>
      <c r="G6" s="128">
        <f>'Pauta2-3T'!E4</f>
        <v>0</v>
      </c>
      <c r="H6" s="221"/>
      <c r="I6" s="222"/>
      <c r="J6" s="222"/>
      <c r="K6" s="223"/>
    </row>
    <row r="7" spans="1:11" ht="21.6" thickBot="1" x14ac:dyDescent="0.3">
      <c r="A7" s="14">
        <f>'Pauta1-3T'!F4</f>
        <v>0</v>
      </c>
      <c r="B7" s="163"/>
      <c r="C7" s="161"/>
      <c r="D7" s="161"/>
      <c r="E7" s="161"/>
      <c r="F7" s="162"/>
      <c r="G7" s="128">
        <f>'Pauta2-3T'!F4</f>
        <v>0</v>
      </c>
      <c r="H7" s="221"/>
      <c r="I7" s="222"/>
      <c r="J7" s="222"/>
      <c r="K7" s="223"/>
    </row>
    <row r="8" spans="1:11" ht="21.6" thickBot="1" x14ac:dyDescent="0.3">
      <c r="A8" s="14">
        <f>'Pauta1-3T'!G4</f>
        <v>0</v>
      </c>
      <c r="B8" s="163"/>
      <c r="C8" s="161"/>
      <c r="D8" s="161"/>
      <c r="E8" s="161"/>
      <c r="F8" s="162"/>
      <c r="G8" s="128">
        <f>'Pauta2-3T'!G4</f>
        <v>0</v>
      </c>
      <c r="H8" s="221"/>
      <c r="I8" s="222"/>
      <c r="J8" s="222"/>
      <c r="K8" s="223"/>
    </row>
    <row r="9" spans="1:11" ht="21.6" thickBot="1" x14ac:dyDescent="0.3">
      <c r="A9" s="14">
        <f>'Pauta1-3T'!H4</f>
        <v>0</v>
      </c>
      <c r="B9" s="163"/>
      <c r="C9" s="161"/>
      <c r="D9" s="161"/>
      <c r="E9" s="161"/>
      <c r="F9" s="162"/>
      <c r="G9" s="128">
        <f>'Pauta2-3T'!H4</f>
        <v>0</v>
      </c>
      <c r="H9" s="221"/>
      <c r="I9" s="222"/>
      <c r="J9" s="222"/>
      <c r="K9" s="223"/>
    </row>
    <row r="10" spans="1:11" ht="21.6" thickBot="1" x14ac:dyDescent="0.3">
      <c r="A10" s="14">
        <f>'Pauta1-3T'!I4</f>
        <v>0</v>
      </c>
      <c r="B10" s="163"/>
      <c r="C10" s="161"/>
      <c r="D10" s="161"/>
      <c r="E10" s="161"/>
      <c r="F10" s="162"/>
      <c r="G10" s="128">
        <f>'Pauta2-3T'!I4</f>
        <v>0</v>
      </c>
      <c r="H10" s="221"/>
      <c r="I10" s="222"/>
      <c r="J10" s="222"/>
      <c r="K10" s="223"/>
    </row>
    <row r="11" spans="1:11" ht="21.6" thickBot="1" x14ac:dyDescent="0.3">
      <c r="A11" s="14">
        <f>'Pauta1-3T'!J4</f>
        <v>0</v>
      </c>
      <c r="B11" s="163"/>
      <c r="C11" s="161"/>
      <c r="D11" s="161"/>
      <c r="E11" s="161"/>
      <c r="F11" s="162"/>
      <c r="G11" s="128">
        <f>'Pauta2-3T'!J4</f>
        <v>0</v>
      </c>
      <c r="H11" s="221"/>
      <c r="I11" s="222"/>
      <c r="J11" s="222"/>
      <c r="K11" s="223"/>
    </row>
    <row r="12" spans="1:11" ht="21.6" thickBot="1" x14ac:dyDescent="0.3">
      <c r="A12" s="14">
        <f>'Pauta1-3T'!K4</f>
        <v>0</v>
      </c>
      <c r="B12" s="163"/>
      <c r="C12" s="161"/>
      <c r="D12" s="161"/>
      <c r="E12" s="161"/>
      <c r="F12" s="162"/>
      <c r="G12" s="128">
        <f>'Pauta2-3T'!K4</f>
        <v>0</v>
      </c>
      <c r="H12" s="221"/>
      <c r="I12" s="222"/>
      <c r="J12" s="222"/>
      <c r="K12" s="223"/>
    </row>
    <row r="13" spans="1:11" ht="21.6" thickBot="1" x14ac:dyDescent="0.3">
      <c r="A13" s="14">
        <f>'Pauta1-3T'!L4</f>
        <v>0</v>
      </c>
      <c r="B13" s="158"/>
      <c r="C13" s="159"/>
      <c r="D13" s="159"/>
      <c r="E13" s="159"/>
      <c r="F13" s="160"/>
      <c r="G13" s="128">
        <f>'Pauta2-3T'!L4</f>
        <v>0</v>
      </c>
      <c r="H13" s="221"/>
      <c r="I13" s="222"/>
      <c r="J13" s="222"/>
      <c r="K13" s="223"/>
    </row>
    <row r="14" spans="1:11" ht="21.6" thickBot="1" x14ac:dyDescent="0.3">
      <c r="A14" s="14">
        <f>'Pauta1-3T'!M4</f>
        <v>0</v>
      </c>
      <c r="B14" s="163"/>
      <c r="C14" s="161"/>
      <c r="D14" s="161"/>
      <c r="E14" s="161"/>
      <c r="F14" s="162"/>
      <c r="G14" s="128">
        <f>'Pauta2-3T'!M4</f>
        <v>0</v>
      </c>
      <c r="H14" s="221"/>
      <c r="I14" s="222"/>
      <c r="J14" s="222"/>
      <c r="K14" s="223"/>
    </row>
    <row r="15" spans="1:11" ht="21.6" thickBot="1" x14ac:dyDescent="0.3">
      <c r="A15" s="14">
        <f>'Pauta1-3T'!N4</f>
        <v>0</v>
      </c>
      <c r="B15" s="163"/>
      <c r="C15" s="161"/>
      <c r="D15" s="161"/>
      <c r="E15" s="161"/>
      <c r="F15" s="162"/>
      <c r="G15" s="128">
        <f>'Pauta2-3T'!N4</f>
        <v>0</v>
      </c>
      <c r="H15" s="221"/>
      <c r="I15" s="222"/>
      <c r="J15" s="222"/>
      <c r="K15" s="223"/>
    </row>
    <row r="16" spans="1:11" ht="21.6" thickBot="1" x14ac:dyDescent="0.3">
      <c r="A16" s="14">
        <f>'Pauta1-3T'!O4</f>
        <v>0</v>
      </c>
      <c r="B16" s="163"/>
      <c r="C16" s="161"/>
      <c r="D16" s="161"/>
      <c r="E16" s="161"/>
      <c r="F16" s="162"/>
      <c r="G16" s="128">
        <f>'Pauta2-3T'!O4</f>
        <v>0</v>
      </c>
      <c r="H16" s="221"/>
      <c r="I16" s="222"/>
      <c r="J16" s="222"/>
      <c r="K16" s="223"/>
    </row>
    <row r="17" spans="1:11" ht="21.6" thickBot="1" x14ac:dyDescent="0.3">
      <c r="A17" s="14">
        <f>'Pauta1-3T'!P4</f>
        <v>0</v>
      </c>
      <c r="B17" s="163"/>
      <c r="C17" s="161"/>
      <c r="D17" s="161"/>
      <c r="E17" s="161"/>
      <c r="F17" s="162"/>
      <c r="G17" s="128">
        <f>'Pauta2-3T'!P4</f>
        <v>0</v>
      </c>
      <c r="H17" s="221"/>
      <c r="I17" s="222"/>
      <c r="J17" s="222"/>
      <c r="K17" s="223"/>
    </row>
    <row r="18" spans="1:11" ht="21.6" thickBot="1" x14ac:dyDescent="0.3">
      <c r="A18" s="14">
        <f>'Pauta1-3T'!Q4</f>
        <v>0</v>
      </c>
      <c r="B18" s="163"/>
      <c r="C18" s="161"/>
      <c r="D18" s="161"/>
      <c r="E18" s="161"/>
      <c r="F18" s="162"/>
      <c r="G18" s="128">
        <f>'Pauta2-3T'!Q4</f>
        <v>0</v>
      </c>
      <c r="H18" s="221"/>
      <c r="I18" s="222"/>
      <c r="J18" s="222"/>
      <c r="K18" s="223"/>
    </row>
    <row r="19" spans="1:11" ht="21.6" thickBot="1" x14ac:dyDescent="0.3">
      <c r="A19" s="14">
        <f>'Pauta1-3T'!R4</f>
        <v>0</v>
      </c>
      <c r="B19" s="163"/>
      <c r="C19" s="161"/>
      <c r="D19" s="161"/>
      <c r="E19" s="161"/>
      <c r="F19" s="162"/>
      <c r="G19" s="128">
        <f>'Pauta2-3T'!R4</f>
        <v>0</v>
      </c>
      <c r="H19" s="221"/>
      <c r="I19" s="222"/>
      <c r="J19" s="222"/>
      <c r="K19" s="223"/>
    </row>
    <row r="20" spans="1:11" ht="21.6" thickBot="1" x14ac:dyDescent="0.3">
      <c r="A20" s="14">
        <f>'Pauta1-3T'!S4</f>
        <v>0</v>
      </c>
      <c r="B20" s="158"/>
      <c r="C20" s="159"/>
      <c r="D20" s="159"/>
      <c r="E20" s="159"/>
      <c r="F20" s="160"/>
      <c r="G20" s="128">
        <f>'Pauta2-3T'!S4</f>
        <v>0</v>
      </c>
      <c r="H20" s="221"/>
      <c r="I20" s="222"/>
      <c r="J20" s="222"/>
      <c r="K20" s="223"/>
    </row>
    <row r="21" spans="1:11" ht="21.6" thickBot="1" x14ac:dyDescent="0.3">
      <c r="A21" s="14">
        <f>'Pauta1-3T'!T4</f>
        <v>0</v>
      </c>
      <c r="B21" s="163"/>
      <c r="C21" s="161"/>
      <c r="D21" s="161"/>
      <c r="E21" s="161"/>
      <c r="F21" s="162"/>
      <c r="G21" s="128">
        <f>'Pauta2-3T'!T4</f>
        <v>0</v>
      </c>
      <c r="H21" s="221"/>
      <c r="I21" s="222"/>
      <c r="J21" s="222"/>
      <c r="K21" s="223"/>
    </row>
    <row r="22" spans="1:11" ht="21.6" thickBot="1" x14ac:dyDescent="0.3">
      <c r="A22" s="14">
        <f>'Pauta1-3T'!U4</f>
        <v>0</v>
      </c>
      <c r="B22" s="163"/>
      <c r="C22" s="161"/>
      <c r="D22" s="161"/>
      <c r="E22" s="161"/>
      <c r="F22" s="162"/>
      <c r="G22" s="128">
        <f>'Pauta2-3T'!U4</f>
        <v>0</v>
      </c>
      <c r="H22" s="221"/>
      <c r="I22" s="222"/>
      <c r="J22" s="222"/>
      <c r="K22" s="223"/>
    </row>
    <row r="23" spans="1:11" ht="21.6" thickBot="1" x14ac:dyDescent="0.3">
      <c r="A23" s="14">
        <f>'Pauta1-3T'!V4</f>
        <v>0</v>
      </c>
      <c r="B23" s="163"/>
      <c r="C23" s="161"/>
      <c r="D23" s="161"/>
      <c r="E23" s="161"/>
      <c r="F23" s="162"/>
      <c r="G23" s="128">
        <f>'Pauta2-3T'!V4</f>
        <v>0</v>
      </c>
      <c r="H23" s="221"/>
      <c r="I23" s="222"/>
      <c r="J23" s="222"/>
      <c r="K23" s="223"/>
    </row>
    <row r="24" spans="1:11" ht="21.6" thickBot="1" x14ac:dyDescent="0.3">
      <c r="A24" s="14">
        <f>'Pauta1-3T'!W4</f>
        <v>0</v>
      </c>
      <c r="B24" s="163"/>
      <c r="C24" s="161"/>
      <c r="D24" s="161"/>
      <c r="E24" s="161"/>
      <c r="F24" s="162"/>
      <c r="G24" s="128">
        <f>'Pauta2-3T'!W4</f>
        <v>0</v>
      </c>
      <c r="H24" s="221"/>
      <c r="I24" s="222"/>
      <c r="J24" s="222"/>
      <c r="K24" s="223"/>
    </row>
    <row r="25" spans="1:11" ht="21.6" thickBot="1" x14ac:dyDescent="0.3">
      <c r="A25" s="14">
        <f>'Pauta1-3T'!X4</f>
        <v>0</v>
      </c>
      <c r="B25" s="163"/>
      <c r="C25" s="161"/>
      <c r="D25" s="161"/>
      <c r="E25" s="161"/>
      <c r="F25" s="162"/>
      <c r="G25" s="128">
        <f>'Pauta2-3T'!X4</f>
        <v>0</v>
      </c>
      <c r="H25" s="221"/>
      <c r="I25" s="222"/>
      <c r="J25" s="222"/>
      <c r="K25" s="223"/>
    </row>
    <row r="26" spans="1:11" ht="21.6" thickBot="1" x14ac:dyDescent="0.3">
      <c r="A26" s="14">
        <f>'Pauta1-3T'!Y4</f>
        <v>0</v>
      </c>
      <c r="B26" s="163"/>
      <c r="C26" s="161"/>
      <c r="D26" s="161"/>
      <c r="E26" s="161"/>
      <c r="F26" s="162"/>
      <c r="G26" s="128">
        <f>'Pauta2-3T'!Y4</f>
        <v>0</v>
      </c>
      <c r="H26" s="221"/>
      <c r="I26" s="222"/>
      <c r="J26" s="222"/>
      <c r="K26" s="223"/>
    </row>
    <row r="27" spans="1:11" ht="21.6" thickBot="1" x14ac:dyDescent="0.3">
      <c r="A27" s="14">
        <f>'Pauta1-3T'!Z4</f>
        <v>0</v>
      </c>
      <c r="B27" s="163"/>
      <c r="C27" s="161"/>
      <c r="D27" s="161"/>
      <c r="E27" s="161"/>
      <c r="F27" s="162"/>
      <c r="G27" s="128">
        <f>'Pauta2-3T'!Z4</f>
        <v>0</v>
      </c>
      <c r="H27" s="221"/>
      <c r="I27" s="222"/>
      <c r="J27" s="222"/>
      <c r="K27" s="223"/>
    </row>
    <row r="28" spans="1:11" ht="21.6" thickBot="1" x14ac:dyDescent="0.3">
      <c r="A28" s="14">
        <f>'Pauta1-3T'!AA4</f>
        <v>0</v>
      </c>
      <c r="B28" s="163"/>
      <c r="C28" s="161"/>
      <c r="D28" s="161"/>
      <c r="E28" s="161"/>
      <c r="F28" s="162"/>
      <c r="G28" s="128">
        <f>'Pauta2-3T'!AA4</f>
        <v>0</v>
      </c>
      <c r="H28" s="221"/>
      <c r="I28" s="222"/>
      <c r="J28" s="222"/>
      <c r="K28" s="223"/>
    </row>
    <row r="29" spans="1:11" ht="21.6" thickBot="1" x14ac:dyDescent="0.3">
      <c r="A29" s="14">
        <f>'Pauta1-3T'!AB4</f>
        <v>0</v>
      </c>
      <c r="B29" s="158"/>
      <c r="C29" s="159"/>
      <c r="D29" s="159"/>
      <c r="E29" s="159"/>
      <c r="F29" s="160"/>
      <c r="G29" s="128">
        <f>'Pauta2-3T'!AB4</f>
        <v>0</v>
      </c>
      <c r="H29" s="221"/>
      <c r="I29" s="222"/>
      <c r="J29" s="222"/>
      <c r="K29" s="223"/>
    </row>
    <row r="30" spans="1:11" ht="21.6" thickBot="1" x14ac:dyDescent="0.3">
      <c r="A30" s="14">
        <f>'Pauta1-3T'!AC4</f>
        <v>0</v>
      </c>
      <c r="B30" s="163"/>
      <c r="C30" s="161"/>
      <c r="D30" s="161"/>
      <c r="E30" s="161"/>
      <c r="F30" s="162"/>
      <c r="G30" s="128">
        <f>'Pauta2-3T'!AC4</f>
        <v>0</v>
      </c>
      <c r="H30" s="221"/>
      <c r="I30" s="222"/>
      <c r="J30" s="222"/>
      <c r="K30" s="223"/>
    </row>
    <row r="31" spans="1:11" ht="21.6" thickBot="1" x14ac:dyDescent="0.3">
      <c r="A31" s="14">
        <f>'Pauta1-3T'!AD4</f>
        <v>0</v>
      </c>
      <c r="B31" s="163"/>
      <c r="C31" s="161"/>
      <c r="D31" s="161"/>
      <c r="E31" s="161"/>
      <c r="F31" s="162"/>
      <c r="G31" s="128">
        <f>'Pauta2-3T'!AD4</f>
        <v>0</v>
      </c>
      <c r="H31" s="221"/>
      <c r="I31" s="222"/>
      <c r="J31" s="222"/>
      <c r="K31" s="223"/>
    </row>
    <row r="32" spans="1:11" ht="21.6" thickBot="1" x14ac:dyDescent="0.3">
      <c r="A32" s="14">
        <f>'Pauta1-3T'!AE4</f>
        <v>0</v>
      </c>
      <c r="B32" s="163"/>
      <c r="C32" s="161"/>
      <c r="D32" s="161"/>
      <c r="E32" s="161"/>
      <c r="F32" s="162"/>
      <c r="G32" s="128">
        <f>'Pauta2-3T'!AE4</f>
        <v>0</v>
      </c>
      <c r="H32" s="221"/>
      <c r="I32" s="222"/>
      <c r="J32" s="222"/>
      <c r="K32" s="223"/>
    </row>
    <row r="33" spans="1:11" ht="21.6" thickBot="1" x14ac:dyDescent="0.3">
      <c r="A33" s="14">
        <f>'Pauta1-3T'!AF4</f>
        <v>0</v>
      </c>
      <c r="B33" s="163"/>
      <c r="C33" s="161"/>
      <c r="D33" s="161"/>
      <c r="E33" s="161"/>
      <c r="F33" s="162"/>
      <c r="G33" s="128">
        <f>'Pauta2-3T'!AF4</f>
        <v>0</v>
      </c>
      <c r="H33" s="221"/>
      <c r="I33" s="222"/>
      <c r="J33" s="222"/>
      <c r="K33" s="223"/>
    </row>
    <row r="34" spans="1:11" ht="21.6" thickBot="1" x14ac:dyDescent="0.3">
      <c r="A34" s="14">
        <f>'Pauta1-3T'!AG4</f>
        <v>0</v>
      </c>
      <c r="B34" s="163"/>
      <c r="C34" s="161"/>
      <c r="D34" s="161"/>
      <c r="E34" s="161"/>
      <c r="F34" s="162"/>
      <c r="G34" s="128">
        <f>'Pauta2-3T'!AG4</f>
        <v>0</v>
      </c>
      <c r="H34" s="221"/>
      <c r="I34" s="222"/>
      <c r="J34" s="222"/>
      <c r="K34" s="223"/>
    </row>
    <row r="35" spans="1:11" ht="21.6" thickBot="1" x14ac:dyDescent="0.3">
      <c r="A35" s="14">
        <f>'Pauta1-3T'!AH4</f>
        <v>0</v>
      </c>
      <c r="B35" s="158"/>
      <c r="C35" s="159"/>
      <c r="D35" s="159"/>
      <c r="E35" s="159"/>
      <c r="F35" s="160"/>
      <c r="G35" s="128">
        <f>'Pauta2-3T'!AH4</f>
        <v>0</v>
      </c>
      <c r="H35" s="221"/>
      <c r="I35" s="222"/>
      <c r="J35" s="222"/>
      <c r="K35" s="223"/>
    </row>
    <row r="36" spans="1:11" ht="21.6" thickBot="1" x14ac:dyDescent="0.3">
      <c r="A36" s="14">
        <f>'Pauta1-3T'!AI4</f>
        <v>0</v>
      </c>
      <c r="B36" s="163"/>
      <c r="C36" s="161"/>
      <c r="D36" s="161"/>
      <c r="E36" s="161"/>
      <c r="F36" s="162"/>
      <c r="G36" s="128">
        <f>'Pauta2-3T'!AI4</f>
        <v>0</v>
      </c>
      <c r="H36" s="221"/>
      <c r="I36" s="222"/>
      <c r="J36" s="222"/>
      <c r="K36" s="223"/>
    </row>
    <row r="37" spans="1:11" ht="21.6" thickBot="1" x14ac:dyDescent="0.3">
      <c r="A37" s="14">
        <f>'Pauta1-3T'!AJ4</f>
        <v>0</v>
      </c>
      <c r="B37" s="163"/>
      <c r="C37" s="161"/>
      <c r="D37" s="161"/>
      <c r="E37" s="161"/>
      <c r="F37" s="162"/>
      <c r="G37" s="128">
        <f>'Pauta2-3T'!AJ4</f>
        <v>0</v>
      </c>
      <c r="H37" s="221"/>
      <c r="I37" s="222"/>
      <c r="J37" s="222"/>
      <c r="K37" s="223"/>
    </row>
    <row r="38" spans="1:11" ht="21.6" thickBot="1" x14ac:dyDescent="0.3">
      <c r="A38" s="14">
        <f>'Pauta1-3T'!AK4</f>
        <v>0</v>
      </c>
      <c r="B38" s="163"/>
      <c r="C38" s="161"/>
      <c r="D38" s="161"/>
      <c r="E38" s="161"/>
      <c r="F38" s="162"/>
      <c r="G38" s="128">
        <f>'Pauta2-3T'!AK4</f>
        <v>0</v>
      </c>
      <c r="H38" s="221"/>
      <c r="I38" s="222"/>
      <c r="J38" s="222"/>
      <c r="K38" s="223"/>
    </row>
    <row r="39" spans="1:11" ht="21.6" thickBot="1" x14ac:dyDescent="0.3">
      <c r="A39" s="14">
        <f>'Pauta1-3T'!AL4</f>
        <v>0</v>
      </c>
      <c r="B39" s="163"/>
      <c r="C39" s="161"/>
      <c r="D39" s="161"/>
      <c r="E39" s="161"/>
      <c r="F39" s="162"/>
      <c r="G39" s="128">
        <f>'Pauta2-3T'!AL4</f>
        <v>0</v>
      </c>
      <c r="H39" s="221"/>
      <c r="I39" s="222"/>
      <c r="J39" s="222"/>
      <c r="K39" s="223"/>
    </row>
    <row r="40" spans="1:11" ht="21.6" thickBot="1" x14ac:dyDescent="0.3">
      <c r="A40" s="14">
        <f>'Pauta1-3T'!AM4</f>
        <v>0</v>
      </c>
      <c r="B40" s="158"/>
      <c r="C40" s="159"/>
      <c r="D40" s="159"/>
      <c r="E40" s="159"/>
      <c r="F40" s="160"/>
      <c r="G40" s="128">
        <f>'Pauta2-3T'!AM4</f>
        <v>0</v>
      </c>
      <c r="H40" s="221"/>
      <c r="I40" s="222"/>
      <c r="J40" s="222"/>
      <c r="K40" s="223"/>
    </row>
    <row r="41" spans="1:11" ht="21.6" thickBot="1" x14ac:dyDescent="0.3">
      <c r="A41" s="14">
        <f>'Pauta1-3T'!AN4</f>
        <v>0</v>
      </c>
      <c r="B41" s="163"/>
      <c r="C41" s="161"/>
      <c r="D41" s="161"/>
      <c r="E41" s="161"/>
      <c r="F41" s="162"/>
      <c r="G41" s="128">
        <f>'Pauta2-3T'!AN4</f>
        <v>0</v>
      </c>
      <c r="H41" s="221"/>
      <c r="I41" s="222"/>
      <c r="J41" s="222"/>
      <c r="K41" s="223"/>
    </row>
    <row r="42" spans="1:11" ht="21.6" thickBot="1" x14ac:dyDescent="0.3">
      <c r="A42" s="14">
        <f>'Pauta1-3T'!AO4</f>
        <v>0</v>
      </c>
      <c r="B42" s="163"/>
      <c r="C42" s="161"/>
      <c r="D42" s="161"/>
      <c r="E42" s="161"/>
      <c r="F42" s="162"/>
      <c r="G42" s="128">
        <f>'Pauta2-3T'!AO4</f>
        <v>0</v>
      </c>
      <c r="H42" s="221"/>
      <c r="I42" s="222"/>
      <c r="J42" s="222"/>
      <c r="K42" s="223"/>
    </row>
    <row r="43" spans="1:11" ht="21.6" thickBot="1" x14ac:dyDescent="0.3">
      <c r="A43" s="14">
        <f>'Pauta1-3T'!AP4</f>
        <v>0</v>
      </c>
      <c r="B43" s="164"/>
      <c r="C43" s="157"/>
      <c r="D43" s="157"/>
      <c r="E43" s="157"/>
      <c r="F43" s="157"/>
      <c r="G43" s="128">
        <f>'Pauta2-3T'!AP4</f>
        <v>0</v>
      </c>
      <c r="H43" s="221"/>
      <c r="I43" s="222"/>
      <c r="J43" s="222"/>
      <c r="K43" s="223"/>
    </row>
    <row r="44" spans="1:11" ht="18" thickBot="1" x14ac:dyDescent="0.3">
      <c r="A44" s="226" t="s">
        <v>12</v>
      </c>
      <c r="B44" s="227"/>
      <c r="C44" s="227"/>
      <c r="D44" s="227"/>
      <c r="E44" s="227"/>
      <c r="F44" s="227"/>
      <c r="G44" s="227"/>
      <c r="H44" s="227"/>
      <c r="I44" s="227"/>
      <c r="J44" s="227"/>
      <c r="K44" s="228"/>
    </row>
    <row r="45" spans="1:11" ht="18" thickBot="1" x14ac:dyDescent="0.3">
      <c r="A45" s="218"/>
      <c r="B45" s="219"/>
      <c r="C45" s="219"/>
      <c r="D45" s="219"/>
      <c r="E45" s="219"/>
      <c r="F45" s="219"/>
      <c r="G45" s="219"/>
      <c r="H45" s="219"/>
      <c r="I45" s="219"/>
      <c r="J45" s="219"/>
      <c r="K45" s="220"/>
    </row>
    <row r="46" spans="1:11" ht="18" thickBot="1" x14ac:dyDescent="0.3">
      <c r="A46" s="218"/>
      <c r="B46" s="219"/>
      <c r="C46" s="219"/>
      <c r="D46" s="219"/>
      <c r="E46" s="219"/>
      <c r="F46" s="219"/>
      <c r="G46" s="219"/>
      <c r="H46" s="219"/>
      <c r="I46" s="219"/>
      <c r="J46" s="219"/>
      <c r="K46" s="220"/>
    </row>
    <row r="47" spans="1:11" ht="18" thickBot="1" x14ac:dyDescent="0.3">
      <c r="A47" s="218"/>
      <c r="B47" s="219"/>
      <c r="C47" s="219"/>
      <c r="D47" s="219"/>
      <c r="E47" s="219"/>
      <c r="F47" s="219"/>
      <c r="G47" s="219"/>
      <c r="H47" s="219"/>
      <c r="I47" s="219"/>
      <c r="J47" s="219"/>
      <c r="K47" s="220"/>
    </row>
    <row r="48" spans="1:11" ht="18" thickBot="1" x14ac:dyDescent="0.3">
      <c r="A48" s="218"/>
      <c r="B48" s="219"/>
      <c r="C48" s="219"/>
      <c r="D48" s="219"/>
      <c r="E48" s="219"/>
      <c r="F48" s="219"/>
      <c r="G48" s="219"/>
      <c r="H48" s="219"/>
      <c r="I48" s="219"/>
      <c r="J48" s="219"/>
      <c r="K48" s="220"/>
    </row>
    <row r="49" spans="1:11" ht="18" thickBot="1" x14ac:dyDescent="0.3">
      <c r="A49" s="218"/>
      <c r="B49" s="219"/>
      <c r="C49" s="219"/>
      <c r="D49" s="219"/>
      <c r="E49" s="219"/>
      <c r="F49" s="219"/>
      <c r="G49" s="219"/>
      <c r="H49" s="219"/>
      <c r="I49" s="219"/>
      <c r="J49" s="219"/>
      <c r="K49" s="220"/>
    </row>
    <row r="50" spans="1:11" ht="18" thickBot="1" x14ac:dyDescent="0.3">
      <c r="A50" s="218"/>
      <c r="B50" s="219"/>
      <c r="C50" s="219"/>
      <c r="D50" s="219"/>
      <c r="E50" s="219"/>
      <c r="F50" s="219"/>
      <c r="G50" s="219"/>
      <c r="H50" s="219"/>
      <c r="I50" s="219"/>
      <c r="J50" s="219"/>
      <c r="K50" s="220"/>
    </row>
    <row r="51" spans="1:11" ht="18" thickBot="1" x14ac:dyDescent="0.3">
      <c r="A51" s="218"/>
      <c r="B51" s="219"/>
      <c r="C51" s="219"/>
      <c r="D51" s="219"/>
      <c r="E51" s="219"/>
      <c r="F51" s="219"/>
      <c r="G51" s="219"/>
      <c r="H51" s="219"/>
      <c r="I51" s="219"/>
      <c r="J51" s="219"/>
      <c r="K51" s="220"/>
    </row>
    <row r="52" spans="1:11" ht="18" thickBot="1" x14ac:dyDescent="0.3">
      <c r="A52" s="218"/>
      <c r="B52" s="219"/>
      <c r="C52" s="219"/>
      <c r="D52" s="219"/>
      <c r="E52" s="219"/>
      <c r="F52" s="219"/>
      <c r="G52" s="219"/>
      <c r="H52" s="219"/>
      <c r="I52" s="219"/>
      <c r="J52" s="219"/>
      <c r="K52" s="220"/>
    </row>
    <row r="53" spans="1:11" ht="18" thickBot="1" x14ac:dyDescent="0.3">
      <c r="A53" s="218"/>
      <c r="B53" s="219"/>
      <c r="C53" s="219"/>
      <c r="D53" s="219"/>
      <c r="E53" s="219"/>
      <c r="F53" s="219"/>
      <c r="G53" s="219"/>
      <c r="H53" s="219"/>
      <c r="I53" s="219"/>
      <c r="J53" s="219"/>
      <c r="K53" s="220"/>
    </row>
    <row r="54" spans="1:11" ht="18" thickBot="1" x14ac:dyDescent="0.3">
      <c r="A54" s="218"/>
      <c r="B54" s="219"/>
      <c r="C54" s="219"/>
      <c r="D54" s="219"/>
      <c r="E54" s="219"/>
      <c r="F54" s="219"/>
      <c r="G54" s="219"/>
      <c r="H54" s="219"/>
      <c r="I54" s="219"/>
      <c r="J54" s="219"/>
      <c r="K54" s="220"/>
    </row>
    <row r="55" spans="1:11" ht="18" thickBot="1" x14ac:dyDescent="0.3">
      <c r="A55" s="218"/>
      <c r="B55" s="219"/>
      <c r="C55" s="219"/>
      <c r="D55" s="219"/>
      <c r="E55" s="219"/>
      <c r="F55" s="219"/>
      <c r="G55" s="219"/>
      <c r="H55" s="219"/>
      <c r="I55" s="219"/>
      <c r="J55" s="219"/>
      <c r="K55" s="220"/>
    </row>
    <row r="56" spans="1:11" ht="18" thickBot="1" x14ac:dyDescent="0.3">
      <c r="A56" s="218"/>
      <c r="B56" s="219"/>
      <c r="C56" s="219"/>
      <c r="D56" s="219"/>
      <c r="E56" s="219"/>
      <c r="F56" s="219"/>
      <c r="G56" s="219"/>
      <c r="H56" s="219"/>
      <c r="I56" s="219"/>
      <c r="J56" s="219"/>
      <c r="K56" s="220"/>
    </row>
    <row r="57" spans="1:11" ht="18" thickBot="1" x14ac:dyDescent="0.3">
      <c r="A57" s="218"/>
      <c r="B57" s="219"/>
      <c r="C57" s="219"/>
      <c r="D57" s="219"/>
      <c r="E57" s="219"/>
      <c r="F57" s="219"/>
      <c r="G57" s="219"/>
      <c r="H57" s="219"/>
      <c r="I57" s="219"/>
      <c r="J57" s="219"/>
      <c r="K57" s="220"/>
    </row>
    <row r="58" spans="1:11" ht="18" thickBot="1" x14ac:dyDescent="0.3">
      <c r="A58" s="218"/>
      <c r="B58" s="219"/>
      <c r="C58" s="219"/>
      <c r="D58" s="219"/>
      <c r="E58" s="219"/>
      <c r="F58" s="219"/>
      <c r="G58" s="219"/>
      <c r="H58" s="219"/>
      <c r="I58" s="219"/>
      <c r="J58" s="219"/>
      <c r="K58" s="220"/>
    </row>
    <row r="59" spans="1:11" ht="18" thickBot="1" x14ac:dyDescent="0.3">
      <c r="A59" s="218"/>
      <c r="B59" s="219"/>
      <c r="C59" s="219"/>
      <c r="D59" s="219"/>
      <c r="E59" s="219"/>
      <c r="F59" s="219"/>
      <c r="G59" s="219"/>
      <c r="H59" s="219"/>
      <c r="I59" s="219"/>
      <c r="J59" s="219"/>
      <c r="K59" s="220"/>
    </row>
    <row r="60" spans="1:11" ht="18" thickBot="1" x14ac:dyDescent="0.3">
      <c r="A60" s="218"/>
      <c r="B60" s="219"/>
      <c r="C60" s="219"/>
      <c r="D60" s="219"/>
      <c r="E60" s="219"/>
      <c r="F60" s="219"/>
      <c r="G60" s="219"/>
      <c r="H60" s="219"/>
      <c r="I60" s="219"/>
      <c r="J60" s="219"/>
      <c r="K60" s="220"/>
    </row>
    <row r="61" spans="1:11" ht="18" thickBot="1" x14ac:dyDescent="0.3">
      <c r="A61" s="218"/>
      <c r="B61" s="219"/>
      <c r="C61" s="219"/>
      <c r="D61" s="219"/>
      <c r="E61" s="219"/>
      <c r="F61" s="219"/>
      <c r="G61" s="219"/>
      <c r="H61" s="219"/>
      <c r="I61" s="219"/>
      <c r="J61" s="219"/>
      <c r="K61" s="220"/>
    </row>
    <row r="62" spans="1:11" ht="18" thickBot="1" x14ac:dyDescent="0.3">
      <c r="A62" s="218"/>
      <c r="B62" s="219"/>
      <c r="C62" s="219"/>
      <c r="D62" s="219"/>
      <c r="E62" s="219"/>
      <c r="F62" s="219"/>
      <c r="G62" s="219"/>
      <c r="H62" s="219"/>
      <c r="I62" s="219"/>
      <c r="J62" s="219"/>
      <c r="K62" s="220"/>
    </row>
    <row r="63" spans="1:11" ht="18" thickBot="1" x14ac:dyDescent="0.3">
      <c r="A63" s="218"/>
      <c r="B63" s="219"/>
      <c r="C63" s="219"/>
      <c r="D63" s="219"/>
      <c r="E63" s="219"/>
      <c r="F63" s="219"/>
      <c r="G63" s="219"/>
      <c r="H63" s="219"/>
      <c r="I63" s="219"/>
      <c r="J63" s="219"/>
      <c r="K63" s="220"/>
    </row>
    <row r="64" spans="1:11" ht="18" thickBot="1" x14ac:dyDescent="0.3">
      <c r="A64" s="218"/>
      <c r="B64" s="219"/>
      <c r="C64" s="219"/>
      <c r="D64" s="219"/>
      <c r="E64" s="219"/>
      <c r="F64" s="219"/>
      <c r="G64" s="219"/>
      <c r="H64" s="219"/>
      <c r="I64" s="219"/>
      <c r="J64" s="219"/>
      <c r="K64" s="220"/>
    </row>
    <row r="65" spans="1:21" ht="18" thickBot="1" x14ac:dyDescent="0.3">
      <c r="A65" s="218"/>
      <c r="B65" s="219"/>
      <c r="C65" s="219"/>
      <c r="D65" s="219"/>
      <c r="E65" s="219"/>
      <c r="F65" s="219"/>
      <c r="G65" s="219"/>
      <c r="H65" s="219"/>
      <c r="I65" s="219"/>
      <c r="J65" s="219"/>
      <c r="K65" s="220"/>
    </row>
    <row r="66" spans="1:21" ht="18" thickBot="1" x14ac:dyDescent="0.3">
      <c r="A66" s="218"/>
      <c r="B66" s="219"/>
      <c r="C66" s="219"/>
      <c r="D66" s="219"/>
      <c r="E66" s="219"/>
      <c r="F66" s="219"/>
      <c r="G66" s="219"/>
      <c r="H66" s="219"/>
      <c r="I66" s="219"/>
      <c r="J66" s="219"/>
      <c r="K66" s="220"/>
    </row>
    <row r="67" spans="1:21" ht="18" thickBot="1" x14ac:dyDescent="0.3">
      <c r="A67" s="218"/>
      <c r="B67" s="219"/>
      <c r="C67" s="219"/>
      <c r="D67" s="219"/>
      <c r="E67" s="219"/>
      <c r="F67" s="219"/>
      <c r="G67" s="219"/>
      <c r="H67" s="219"/>
      <c r="I67" s="219"/>
      <c r="J67" s="219"/>
      <c r="K67" s="220"/>
    </row>
    <row r="68" spans="1:21" ht="18" thickBot="1" x14ac:dyDescent="0.3">
      <c r="A68" s="218"/>
      <c r="B68" s="219"/>
      <c r="C68" s="219"/>
      <c r="D68" s="219"/>
      <c r="E68" s="219"/>
      <c r="F68" s="219"/>
      <c r="G68" s="219"/>
      <c r="H68" s="219"/>
      <c r="I68" s="219"/>
      <c r="J68" s="219"/>
      <c r="K68" s="220"/>
    </row>
    <row r="69" spans="1:21" ht="21" x14ac:dyDescent="0.4">
      <c r="A69" s="56" t="s">
        <v>63</v>
      </c>
      <c r="B69" s="229">
        <f ca="1">TODAY()</f>
        <v>42878</v>
      </c>
      <c r="C69" s="229"/>
      <c r="D69" s="52"/>
      <c r="E69" s="52"/>
      <c r="F69" s="53"/>
      <c r="G69" s="53"/>
      <c r="H69" s="53"/>
      <c r="I69" s="53"/>
      <c r="J69" s="25"/>
      <c r="K69" s="57"/>
      <c r="L69" s="25"/>
      <c r="M69" s="25"/>
      <c r="N69" s="25"/>
      <c r="O69" s="25"/>
      <c r="P69" s="25"/>
      <c r="Q69" s="25"/>
      <c r="R69" s="25"/>
      <c r="S69" s="25"/>
      <c r="T69" s="25"/>
      <c r="U69" s="25"/>
    </row>
    <row r="70" spans="1:21" ht="18.600000000000001" thickBot="1" x14ac:dyDescent="0.4">
      <c r="A70" s="21" t="s">
        <v>61</v>
      </c>
      <c r="B70" s="21"/>
      <c r="C70" s="22"/>
      <c r="D70" s="22"/>
      <c r="E70" s="22"/>
      <c r="F70" s="224" t="s">
        <v>60</v>
      </c>
      <c r="G70" s="224"/>
      <c r="H70" s="224"/>
      <c r="I70" s="224"/>
      <c r="J70" s="22"/>
      <c r="K70" s="58" t="s">
        <v>62</v>
      </c>
      <c r="L70" s="225"/>
      <c r="M70" s="225"/>
      <c r="N70" s="225"/>
      <c r="O70" s="225"/>
      <c r="P70" s="102"/>
      <c r="Q70" s="27"/>
      <c r="R70" s="27"/>
      <c r="S70" s="27"/>
      <c r="T70" s="27"/>
      <c r="U70" s="27"/>
    </row>
    <row r="71" spans="1:21" x14ac:dyDescent="0.25">
      <c r="L71" s="55"/>
      <c r="M71" s="55"/>
      <c r="N71" s="55"/>
      <c r="O71" s="55"/>
      <c r="P71" s="55"/>
      <c r="Q71" s="55"/>
      <c r="R71" s="55"/>
      <c r="S71" s="55"/>
      <c r="T71" s="55"/>
      <c r="U71" s="55"/>
    </row>
    <row r="72" spans="1:21" x14ac:dyDescent="0.25">
      <c r="L72" s="55"/>
      <c r="M72" s="55"/>
      <c r="N72" s="55"/>
      <c r="O72" s="55"/>
      <c r="P72" s="55"/>
      <c r="Q72" s="55"/>
    </row>
    <row r="75" spans="1:21" x14ac:dyDescent="0.25">
      <c r="C75" s="51"/>
    </row>
  </sheetData>
  <mergeCells count="72">
    <mergeCell ref="H5:K5"/>
    <mergeCell ref="A2:A3"/>
    <mergeCell ref="B2:F3"/>
    <mergeCell ref="G2:G3"/>
    <mergeCell ref="H2:K3"/>
    <mergeCell ref="H4:K4"/>
    <mergeCell ref="H17:K17"/>
    <mergeCell ref="H6:K6"/>
    <mergeCell ref="H7:K7"/>
    <mergeCell ref="H8:K8"/>
    <mergeCell ref="H9:K9"/>
    <mergeCell ref="H10:K10"/>
    <mergeCell ref="H11:K11"/>
    <mergeCell ref="H12:K12"/>
    <mergeCell ref="H13:K13"/>
    <mergeCell ref="H14:K14"/>
    <mergeCell ref="H15:K15"/>
    <mergeCell ref="H16:K16"/>
    <mergeCell ref="H29:K29"/>
    <mergeCell ref="H18:K18"/>
    <mergeCell ref="H19:K19"/>
    <mergeCell ref="H20:K20"/>
    <mergeCell ref="H21:K21"/>
    <mergeCell ref="H22:K22"/>
    <mergeCell ref="H23:K23"/>
    <mergeCell ref="H24:K24"/>
    <mergeCell ref="H25:K25"/>
    <mergeCell ref="H26:K26"/>
    <mergeCell ref="H27:K27"/>
    <mergeCell ref="H28:K28"/>
    <mergeCell ref="A68:K68"/>
    <mergeCell ref="B69:C69"/>
    <mergeCell ref="F70:I70"/>
    <mergeCell ref="L70:O70"/>
    <mergeCell ref="H30:K30"/>
    <mergeCell ref="H31:K31"/>
    <mergeCell ref="H32:K32"/>
    <mergeCell ref="H33:K33"/>
    <mergeCell ref="H43:K43"/>
    <mergeCell ref="A44:K44"/>
    <mergeCell ref="H39:K39"/>
    <mergeCell ref="H40:K40"/>
    <mergeCell ref="H41:K41"/>
    <mergeCell ref="H42:K42"/>
    <mergeCell ref="A57:K57"/>
    <mergeCell ref="H34:K34"/>
    <mergeCell ref="H35:K35"/>
    <mergeCell ref="H36:K36"/>
    <mergeCell ref="H37:K37"/>
    <mergeCell ref="H38:K38"/>
    <mergeCell ref="A56:K56"/>
    <mergeCell ref="A45:K45"/>
    <mergeCell ref="A46:K46"/>
    <mergeCell ref="A47:K47"/>
    <mergeCell ref="A48:K48"/>
    <mergeCell ref="A49:K49"/>
    <mergeCell ref="A50:K50"/>
    <mergeCell ref="A51:K51"/>
    <mergeCell ref="A52:K52"/>
    <mergeCell ref="A53:K53"/>
    <mergeCell ref="A54:K54"/>
    <mergeCell ref="A55:K55"/>
    <mergeCell ref="A64:K64"/>
    <mergeCell ref="A65:K65"/>
    <mergeCell ref="A66:K66"/>
    <mergeCell ref="A67:K67"/>
    <mergeCell ref="A58:K58"/>
    <mergeCell ref="A59:K59"/>
    <mergeCell ref="A60:K60"/>
    <mergeCell ref="A61:K61"/>
    <mergeCell ref="A62:K62"/>
    <mergeCell ref="A63:K63"/>
  </mergeCells>
  <conditionalFormatting sqref="A4:A6">
    <cfRule type="cellIs" dxfId="15" priority="3" operator="equal">
      <formula>0/jan/1900</formula>
    </cfRule>
  </conditionalFormatting>
  <conditionalFormatting sqref="A7:A43">
    <cfRule type="cellIs" dxfId="14" priority="2" operator="equal">
      <formula>0/jan/1900</formula>
    </cfRule>
  </conditionalFormatting>
  <conditionalFormatting sqref="G4:G43">
    <cfRule type="cellIs" dxfId="13" priority="1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10</vt:i4>
      </vt:variant>
    </vt:vector>
  </HeadingPairs>
  <TitlesOfParts>
    <vt:vector size="20" baseType="lpstr">
      <vt:lpstr>Pauta1-1T</vt:lpstr>
      <vt:lpstr>Pauta2-1T </vt:lpstr>
      <vt:lpstr>Conteúdo-1T</vt:lpstr>
      <vt:lpstr>Pauta1-2T</vt:lpstr>
      <vt:lpstr>Pauta2-2T</vt:lpstr>
      <vt:lpstr>Conteúdo-2T</vt:lpstr>
      <vt:lpstr>Pauta2-3T</vt:lpstr>
      <vt:lpstr>Pauta1-3T</vt:lpstr>
      <vt:lpstr>Conteúdo-3T</vt:lpstr>
      <vt:lpstr>RESULTADO</vt:lpstr>
      <vt:lpstr>'Conteúdo-1T'!Area_de_impressao</vt:lpstr>
      <vt:lpstr>'Conteúdo-2T'!Area_de_impressao</vt:lpstr>
      <vt:lpstr>'Conteúdo-3T'!Area_de_impressao</vt:lpstr>
      <vt:lpstr>'Pauta1-1T'!Area_de_impressao</vt:lpstr>
      <vt:lpstr>'Pauta1-2T'!Area_de_impressao</vt:lpstr>
      <vt:lpstr>'Pauta1-3T'!Area_de_impressao</vt:lpstr>
      <vt:lpstr>'Pauta2-1T '!Area_de_impressao</vt:lpstr>
      <vt:lpstr>'Pauta2-2T'!Area_de_impressao</vt:lpstr>
      <vt:lpstr>'Pauta2-3T'!Area_de_impressao</vt:lpstr>
      <vt:lpstr>RESULTADO!Area_de_impressao</vt:lpstr>
    </vt:vector>
  </TitlesOfParts>
  <Company>SEDU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3</dc:creator>
  <cp:lastModifiedBy>Dorival Brito</cp:lastModifiedBy>
  <cp:lastPrinted>2016-12-21T14:18:38Z</cp:lastPrinted>
  <dcterms:created xsi:type="dcterms:W3CDTF">2010-05-11T19:54:55Z</dcterms:created>
  <dcterms:modified xsi:type="dcterms:W3CDTF">2017-05-24T02:16:10Z</dcterms:modified>
</cp:coreProperties>
</file>